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215"/>
  <workbookPr/>
  <mc:AlternateContent xmlns:mc="http://schemas.openxmlformats.org/markup-compatibility/2006">
    <mc:Choice Requires="x15">
      <x15ac:absPath xmlns:x15ac="http://schemas.microsoft.com/office/spreadsheetml/2010/11/ac" url="/Users/amarpreetsingh/Desktop/Zenaca Consulting/Published Materials/"/>
    </mc:Choice>
  </mc:AlternateContent>
  <xr:revisionPtr revIDLastSave="0" documentId="13_ncr:1_{F9DDA164-FCED-BC42-BD91-7E7533B79519}" xr6:coauthVersionLast="47" xr6:coauthVersionMax="47" xr10:uidLastSave="{00000000-0000-0000-0000-000000000000}"/>
  <bookViews>
    <workbookView xWindow="0" yWindow="580" windowWidth="25600" windowHeight="14920" xr2:uid="{00000000-000D-0000-FFFF-FFFF00000000}"/>
  </bookViews>
  <sheets>
    <sheet name="SMT Schedule" sheetId="6" r:id="rId1"/>
    <sheet name="Instructions" sheetId="9" r:id="rId2"/>
  </sheets>
  <definedNames>
    <definedName name="_xlnm._FilterDatabase" localSheetId="0" hidden="1">'SMT Schedule'!$B$5:$M$122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L14" i="6" l="1"/>
  <c r="L6" i="6"/>
  <c r="L11" i="6"/>
  <c r="J3" i="6"/>
  <c r="N2" i="6"/>
  <c r="J122" i="6"/>
  <c r="J121" i="6"/>
  <c r="J120" i="6"/>
  <c r="J119" i="6"/>
  <c r="J118" i="6"/>
  <c r="J117" i="6"/>
  <c r="J116" i="6"/>
  <c r="J115" i="6"/>
  <c r="J114" i="6"/>
  <c r="J113" i="6"/>
  <c r="J112" i="6"/>
  <c r="J111" i="6"/>
  <c r="J110" i="6"/>
  <c r="J109" i="6"/>
  <c r="J108" i="6"/>
  <c r="J107" i="6"/>
  <c r="J106" i="6"/>
  <c r="J105" i="6"/>
  <c r="J104" i="6"/>
  <c r="J103" i="6"/>
  <c r="J102" i="6"/>
  <c r="J101" i="6"/>
  <c r="J100" i="6"/>
  <c r="J99" i="6"/>
  <c r="J98" i="6"/>
  <c r="J97" i="6"/>
  <c r="J96" i="6"/>
  <c r="J95" i="6"/>
  <c r="J94" i="6"/>
  <c r="J93" i="6"/>
  <c r="J92" i="6"/>
  <c r="M92" i="6" s="1"/>
  <c r="J91" i="6"/>
  <c r="J90" i="6"/>
  <c r="J89" i="6"/>
  <c r="J88" i="6"/>
  <c r="J87" i="6"/>
  <c r="J86" i="6"/>
  <c r="J85" i="6"/>
  <c r="J84" i="6"/>
  <c r="J83" i="6"/>
  <c r="J82" i="6"/>
  <c r="J81" i="6"/>
  <c r="J80" i="6"/>
  <c r="J79" i="6"/>
  <c r="J78" i="6"/>
  <c r="J77" i="6"/>
  <c r="J76" i="6"/>
  <c r="J75" i="6"/>
  <c r="J74" i="6"/>
  <c r="J73" i="6"/>
  <c r="J72" i="6"/>
  <c r="J71" i="6"/>
  <c r="J70" i="6"/>
  <c r="J69" i="6"/>
  <c r="J68" i="6"/>
  <c r="J67" i="6"/>
  <c r="J66" i="6"/>
  <c r="J65" i="6"/>
  <c r="J64" i="6"/>
  <c r="J63" i="6"/>
  <c r="J62" i="6"/>
  <c r="J61" i="6"/>
  <c r="J60" i="6"/>
  <c r="J59" i="6"/>
  <c r="J58" i="6"/>
  <c r="J57" i="6"/>
  <c r="J56" i="6"/>
  <c r="J55" i="6"/>
  <c r="J53" i="6"/>
  <c r="J52" i="6"/>
  <c r="J51" i="6"/>
  <c r="J50" i="6"/>
  <c r="J49" i="6"/>
  <c r="J48" i="6"/>
  <c r="J47" i="6"/>
  <c r="J46" i="6"/>
  <c r="J45" i="6"/>
  <c r="J44" i="6"/>
  <c r="J43" i="6"/>
  <c r="J42" i="6"/>
  <c r="J41" i="6"/>
  <c r="J40" i="6"/>
  <c r="J39" i="6"/>
  <c r="J38" i="6"/>
  <c r="J37" i="6"/>
  <c r="J36" i="6"/>
  <c r="J35" i="6"/>
  <c r="J34" i="6"/>
  <c r="J33" i="6"/>
  <c r="J32" i="6"/>
  <c r="J31" i="6"/>
  <c r="J30" i="6"/>
  <c r="J29" i="6"/>
  <c r="J28" i="6"/>
  <c r="J27" i="6"/>
  <c r="J26" i="6"/>
  <c r="J25" i="6"/>
  <c r="J24" i="6"/>
  <c r="J23" i="6"/>
  <c r="J22" i="6"/>
  <c r="J21" i="6"/>
  <c r="J20" i="6"/>
  <c r="J19" i="6"/>
  <c r="J18" i="6"/>
  <c r="J17" i="6"/>
  <c r="J16" i="6"/>
  <c r="J15" i="6"/>
  <c r="J14" i="6"/>
  <c r="M14" i="6" s="1"/>
  <c r="J13" i="6"/>
  <c r="J12" i="6"/>
  <c r="J11" i="6"/>
  <c r="J2" i="6" s="1"/>
  <c r="J10" i="6"/>
  <c r="J9" i="6"/>
  <c r="J6" i="6"/>
  <c r="M6" i="6" s="1"/>
  <c r="J7" i="6"/>
  <c r="J8" i="6"/>
  <c r="M57" i="6"/>
  <c r="M55" i="6"/>
  <c r="M53" i="6"/>
  <c r="M52" i="6"/>
  <c r="M51" i="6"/>
  <c r="M49" i="6"/>
  <c r="M48" i="6"/>
  <c r="M47" i="6"/>
  <c r="M46" i="6"/>
  <c r="M45" i="6"/>
  <c r="M44" i="6"/>
  <c r="M43" i="6"/>
  <c r="M42" i="6"/>
  <c r="M41" i="6"/>
  <c r="M40" i="6"/>
  <c r="M39" i="6"/>
  <c r="M38" i="6"/>
  <c r="M37" i="6"/>
  <c r="M36" i="6"/>
  <c r="M35" i="6"/>
  <c r="M34" i="6"/>
  <c r="M32" i="6"/>
  <c r="M31" i="6"/>
  <c r="M30" i="6"/>
  <c r="M29" i="6"/>
  <c r="M28" i="6"/>
  <c r="M26" i="6"/>
  <c r="M25" i="6"/>
  <c r="M24" i="6"/>
  <c r="M23" i="6"/>
  <c r="M22" i="6"/>
  <c r="M21" i="6"/>
  <c r="M20" i="6"/>
  <c r="M19" i="6"/>
  <c r="M18" i="6"/>
  <c r="M17" i="6"/>
  <c r="M16" i="6"/>
  <c r="M15" i="6"/>
  <c r="M13" i="6"/>
  <c r="M12" i="6"/>
  <c r="M10" i="6"/>
  <c r="M9" i="6"/>
  <c r="M7" i="6"/>
  <c r="M122" i="6"/>
  <c r="M121" i="6"/>
  <c r="M120" i="6"/>
  <c r="M119" i="6"/>
  <c r="M118" i="6"/>
  <c r="M117" i="6"/>
  <c r="M116" i="6"/>
  <c r="M115" i="6"/>
  <c r="M114" i="6"/>
  <c r="M113" i="6"/>
  <c r="M112" i="6"/>
  <c r="M111" i="6"/>
  <c r="M110" i="6"/>
  <c r="M109" i="6"/>
  <c r="M108" i="6"/>
  <c r="M107" i="6"/>
  <c r="M106" i="6"/>
  <c r="M105" i="6"/>
  <c r="M104" i="6"/>
  <c r="M103" i="6"/>
  <c r="M102" i="6"/>
  <c r="M101" i="6"/>
  <c r="M100" i="6"/>
  <c r="M99" i="6"/>
  <c r="M98" i="6"/>
  <c r="M97" i="6"/>
  <c r="M96" i="6"/>
  <c r="M95" i="6"/>
  <c r="M94" i="6"/>
  <c r="M93" i="6"/>
  <c r="M90" i="6"/>
  <c r="M89" i="6"/>
  <c r="M88" i="6"/>
  <c r="M86" i="6"/>
  <c r="M83" i="6"/>
  <c r="M82" i="6"/>
  <c r="M81" i="6"/>
  <c r="M77" i="6"/>
  <c r="M71" i="6"/>
  <c r="M62" i="6"/>
  <c r="M60" i="6"/>
  <c r="F120" i="6" l="1"/>
  <c r="F119" i="6"/>
  <c r="F118" i="6"/>
  <c r="F117" i="6"/>
  <c r="F116" i="6"/>
  <c r="F115" i="6"/>
  <c r="F114" i="6"/>
  <c r="F113" i="6"/>
  <c r="F112" i="6"/>
  <c r="F111" i="6"/>
  <c r="F110" i="6"/>
  <c r="F109" i="6"/>
  <c r="F108" i="6"/>
  <c r="F107" i="6"/>
  <c r="F106" i="6"/>
  <c r="F105" i="6"/>
  <c r="F104" i="6"/>
  <c r="F103" i="6"/>
  <c r="F102" i="6"/>
  <c r="F101" i="6"/>
  <c r="F100" i="6"/>
  <c r="F99" i="6"/>
  <c r="F98" i="6"/>
  <c r="F97" i="6"/>
  <c r="F96" i="6"/>
  <c r="F95" i="6"/>
  <c r="F94" i="6"/>
  <c r="F93" i="6"/>
  <c r="F92" i="6"/>
  <c r="F122" i="6"/>
  <c r="F121" i="6"/>
  <c r="C2" i="6"/>
  <c r="I5" i="6"/>
  <c r="F7" i="6"/>
  <c r="F8" i="6"/>
  <c r="F9" i="6"/>
  <c r="F10" i="6"/>
  <c r="F11" i="6"/>
  <c r="F12" i="6"/>
  <c r="F13" i="6"/>
  <c r="F14" i="6"/>
  <c r="F15" i="6"/>
  <c r="F16" i="6"/>
  <c r="F17" i="6"/>
  <c r="F18" i="6"/>
  <c r="F19" i="6"/>
  <c r="F20" i="6"/>
  <c r="F21" i="6"/>
  <c r="F22" i="6"/>
  <c r="F23" i="6"/>
  <c r="F24" i="6"/>
  <c r="F25" i="6"/>
  <c r="F26" i="6"/>
  <c r="F27" i="6"/>
  <c r="F28" i="6"/>
  <c r="F29" i="6"/>
  <c r="F30" i="6"/>
  <c r="F31" i="6"/>
  <c r="F32" i="6"/>
  <c r="F33" i="6"/>
  <c r="F34" i="6"/>
  <c r="F35" i="6"/>
  <c r="F36" i="6"/>
  <c r="F37" i="6"/>
  <c r="F38" i="6"/>
  <c r="F39" i="6"/>
  <c r="F40" i="6"/>
  <c r="F41" i="6"/>
  <c r="F42" i="6"/>
  <c r="F43" i="6"/>
  <c r="F44" i="6"/>
  <c r="F45" i="6"/>
  <c r="F46" i="6"/>
  <c r="F47" i="6"/>
  <c r="F48" i="6"/>
  <c r="F49" i="6"/>
  <c r="F50" i="6"/>
  <c r="F51" i="6"/>
  <c r="F52" i="6"/>
  <c r="F53" i="6"/>
  <c r="F55" i="6"/>
  <c r="F56" i="6"/>
  <c r="F57" i="6"/>
  <c r="F58" i="6"/>
  <c r="F59" i="6"/>
  <c r="F60" i="6"/>
  <c r="F61" i="6"/>
  <c r="F62" i="6"/>
  <c r="F63" i="6"/>
  <c r="F64" i="6"/>
  <c r="F65" i="6"/>
  <c r="F66" i="6"/>
  <c r="F67" i="6"/>
  <c r="F68" i="6"/>
  <c r="F69" i="6"/>
  <c r="F70" i="6"/>
  <c r="F71" i="6"/>
  <c r="F72" i="6"/>
  <c r="F73" i="6"/>
  <c r="F74" i="6"/>
  <c r="F75" i="6"/>
  <c r="F76" i="6"/>
  <c r="F77" i="6"/>
  <c r="F78" i="6"/>
  <c r="F79" i="6"/>
  <c r="F80" i="6"/>
  <c r="F81" i="6"/>
  <c r="F82" i="6"/>
  <c r="F83" i="6"/>
  <c r="F84" i="6"/>
  <c r="F85" i="6"/>
  <c r="F86" i="6"/>
  <c r="F87" i="6"/>
  <c r="F88" i="6"/>
  <c r="F89" i="6"/>
  <c r="F90" i="6"/>
  <c r="F91" i="6"/>
  <c r="F6" i="6"/>
  <c r="J54" i="6"/>
  <c r="H3" i="6" l="1"/>
  <c r="M58" i="6"/>
  <c r="M8" i="6" s="1"/>
  <c r="M27" i="6" s="1"/>
  <c r="M50" i="6" s="1"/>
  <c r="F54" i="6"/>
  <c r="H2" i="6" a="1"/>
  <c r="H2" i="6" s="1"/>
  <c r="M54" i="6" l="1"/>
  <c r="M33" i="6" s="1"/>
  <c r="M56" i="6" s="1"/>
  <c r="M59" i="6" s="1"/>
  <c r="M63" i="6" s="1"/>
  <c r="M61" i="6" s="1"/>
  <c r="M64" i="6" s="1"/>
  <c r="M70" i="6" s="1"/>
  <c r="M72" i="6" s="1"/>
  <c r="M11" i="6"/>
  <c r="M68" i="6" l="1"/>
  <c r="M65" i="6" s="1"/>
  <c r="M66" i="6" l="1"/>
  <c r="M67" i="6" s="1"/>
  <c r="M73" i="6" s="1"/>
  <c r="M85" i="6" s="1"/>
  <c r="M87" i="6" s="1"/>
  <c r="M76" i="6" s="1"/>
  <c r="M75" i="6" s="1"/>
  <c r="M74" i="6" s="1"/>
  <c r="M79" i="6" s="1"/>
  <c r="M80" i="6" s="1"/>
  <c r="M84" i="6" s="1"/>
  <c r="M78" i="6" s="1"/>
  <c r="M91" i="6" s="1"/>
  <c r="M69" i="6" s="1"/>
  <c r="M3" i="6" s="1"/>
  <c r="N3"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<sst xmlns="http://schemas.openxmlformats.org/spreadsheetml/2006/main" count="33" uniqueCount="33">
  <si>
    <t>Model</t>
  </si>
  <si>
    <t>Description</t>
  </si>
  <si>
    <t>Hours Required for SMT</t>
  </si>
  <si>
    <t>Product Price</t>
  </si>
  <si>
    <t>Project</t>
  </si>
  <si>
    <t>Value for the Week</t>
  </si>
  <si>
    <t>Value in Lakh --&gt;&gt;</t>
  </si>
  <si>
    <t>Qty to be produced --&gt;&gt;</t>
  </si>
  <si>
    <t>Week Plan Start  --&gt;&gt;</t>
  </si>
  <si>
    <t>Week Plan End  --&gt;&gt;</t>
  </si>
  <si>
    <t>SMT Start Date &amp; Time</t>
  </si>
  <si>
    <t>SMT End Date &amp; Time</t>
  </si>
  <si>
    <t>About this Tool</t>
  </si>
  <si>
    <t>Instructions for using this file</t>
  </si>
  <si>
    <t>Contact Us</t>
  </si>
  <si>
    <r>
      <rPr>
        <sz val="20"/>
        <color theme="1"/>
        <rFont val="Aptos Narrow (Body)"/>
      </rPr>
      <t xml:space="preserve">If you have any questions or queries about this tool, please reach us at </t>
    </r>
    <r>
      <rPr>
        <sz val="11"/>
        <color theme="1"/>
        <rFont val="Calibri"/>
        <family val="2"/>
        <scheme val="minor"/>
      </rPr>
      <t xml:space="preserve">
</t>
    </r>
    <r>
      <rPr>
        <sz val="12"/>
        <color rgb="FFC00000"/>
        <rFont val="Aptos Narrow (Body)"/>
      </rPr>
      <t>Mobile : +91 96866 83783
email : amar@singhamarpreet.com
website : www.singhamarpreet.com</t>
    </r>
  </si>
  <si>
    <t xml:space="preserve">We do not recommend making amendments to this file. However, if organisations needs to modify this file, the password to edit any of the sheets in this file is "Zenaca". </t>
  </si>
  <si>
    <r>
      <t xml:space="preserve">- This tool is designed to schedule SMT for high mix low volume manufacturing environment. 
- Industrial enginerering needs to define cycle time and shift production capacity for each model. The same will be used to calculate the hours required to run the same model on SMT.
- This file is to be prepared by production planning team and share with SMT team before start of the week. 
</t>
    </r>
    <r>
      <rPr>
        <i/>
        <sz val="20"/>
        <color rgb="FFC00000"/>
        <rFont val="Aptos Narrow (Body)"/>
      </rPr>
      <t>*</t>
    </r>
    <r>
      <rPr>
        <sz val="20"/>
        <color rgb="FFC00000"/>
        <rFont val="Aptos Narrow (Body)"/>
      </rPr>
      <t xml:space="preserve">This tool is a property of "Zenaca Consulting", This tool is free to use and can be shared with others. </t>
    </r>
  </si>
  <si>
    <t xml:space="preserve">All the models to be produced in a week to be entered in column B,C &amp; D. Product price, SGR and quantity to be produced in the week to be added in next columns. </t>
  </si>
  <si>
    <t xml:space="preserve">Enter week start date &amp; time in column K2. All the SMT will be planned based on this column. </t>
  </si>
  <si>
    <t>Enter the first kit start time as week start time ( K2). Based on SGR and quantity to be produced, system will calculate end time of the kit. The end time of kit will be highlighted in green colour</t>
  </si>
  <si>
    <t xml:space="preserve">The next kit to be planned with starting as ending of the previous kit ( Cell highlighted in green ). </t>
  </si>
  <si>
    <t xml:space="preserve">Similarly define sequence of all the kit one after the other by selecting start time of the kit as end time of the previous kit. </t>
  </si>
  <si>
    <t xml:space="preserve">Once all the kits are planned , ensure the end date &amp; time is as per available date &amp; time for the week. </t>
  </si>
  <si>
    <t>Changeover (Min )</t>
  </si>
  <si>
    <t>Shift Capacity (SGR)</t>
  </si>
  <si>
    <t xml:space="preserve">By default the changeover time is considered as 30 minutes. For complex products it can be amended as per actual changeoer time. Also additional hours can be planned ( NPI or qualification build etc ) in the specified column. </t>
  </si>
  <si>
    <t>Shift Required --&gt;&gt;</t>
  </si>
  <si>
    <t>Line Items --&gt;&gt;</t>
  </si>
  <si>
    <t>Extra Hours Planned for the kit</t>
  </si>
  <si>
    <t>Password : "Zenaca"</t>
  </si>
  <si>
    <t>Apple</t>
  </si>
  <si>
    <t>Motorla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</si>
</sst>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_ * #,##0.00_ ;_ * \-#,##0.00_ ;_ * &quot;-&quot;??_ ;_ @_ "/>
    <numFmt numFmtId="165" formatCode="dd/mm/yyyy"/>
    <numFmt numFmtId="166" formatCode="_ * #,##0.0_ ;_ * \-#,##0.0_ ;_ * &quot;-&quot;??_ ;_ @_ "/>
    <numFmt numFmtId="167" formatCode="0_);[Red]\(0\)"/>
    <numFmt numFmtId="168" formatCode="_ * #,##0_ ;_ * \-#,##0_ ;_ * &quot;-&quot;??_ ;_ @_ "/>
    <numFmt numFmtId="169" formatCode="_ * #,##0.00_ ;_ * \-#,##0.00_ ;_ * &quot;-&quot;??.00_ ;_ @_ "/>
    <numFmt numFmtId="170" formatCode="_ * #,##0.0000_ ;_ * \-#,##0.0000_ ;_ * &quot;-&quot;??_ ;_ @_ "/>
    <numFmt numFmtId="171" formatCode="\ dd\-mmm\-yyyy\ hh:mm"/>
  </numFmts>
  <fonts count="23" x14ac:knownFonts="1">
    <font>
      <sz val="11"/>
      <color theme="1"/>
      <name val="Calibri"/>
      <charset val="134"/>
      <scheme val="minor"/>
    </font>
    <font>
      <sz val="12"/>
      <color theme="1"/>
      <name val="Calibri"/>
      <family val="2"/>
      <scheme val="minor"/>
    </font>
    <font>
      <sz val="11"/>
      <name val="Calibri"/>
      <family val="2"/>
      <scheme val="minor"/>
    </font>
    <font>
      <sz val="11"/>
      <color theme="0"/>
      <name val="Calibri"/>
      <family val="2"/>
      <scheme val="minor"/>
    </font>
    <font>
      <sz val="11"/>
      <color theme="1"/>
      <name val="Calibri"/>
      <family val="2"/>
      <scheme val="minor"/>
    </font>
    <font>
      <sz val="20"/>
      <color theme="1"/>
      <name val="Calibri"/>
      <family val="2"/>
      <scheme val="minor"/>
    </font>
    <font>
      <sz val="20"/>
      <name val="Calibri"/>
      <family val="2"/>
      <scheme val="minor"/>
    </font>
    <font>
      <sz val="10.5"/>
      <name val="Courier New"/>
      <family val="1"/>
    </font>
    <font>
      <sz val="11"/>
      <name val="Calibri (Body)"/>
    </font>
    <font>
      <sz val="9"/>
      <name val="Helvetica"/>
      <family val="2"/>
    </font>
    <font>
      <sz val="11"/>
      <name val="Helvetica"/>
      <family val="2"/>
    </font>
    <font>
      <sz val="10.5"/>
      <name val="Helvetica"/>
      <family val="2"/>
    </font>
    <font>
      <sz val="36"/>
      <color theme="1"/>
      <name val="Calibri"/>
      <family val="2"/>
      <scheme val="minor"/>
    </font>
    <font>
      <b/>
      <sz val="36"/>
      <color theme="1"/>
      <name val="Calibri"/>
      <family val="2"/>
      <scheme val="minor"/>
    </font>
    <font>
      <sz val="12"/>
      <color theme="0"/>
      <name val="Calibri"/>
      <family val="2"/>
      <scheme val="minor"/>
    </font>
    <font>
      <i/>
      <sz val="20"/>
      <color theme="1"/>
      <name val="Calibri"/>
      <family val="2"/>
      <scheme val="minor"/>
    </font>
    <font>
      <i/>
      <sz val="20"/>
      <color rgb="FFC00000"/>
      <name val="Aptos Narrow (Body)"/>
    </font>
    <font>
      <sz val="20"/>
      <color rgb="FFC00000"/>
      <name val="Aptos Narrow (Body)"/>
    </font>
    <font>
      <sz val="20"/>
      <color theme="1"/>
      <name val="Aptos Narrow (Body)"/>
    </font>
    <font>
      <sz val="12"/>
      <color rgb="FFC00000"/>
      <name val="Aptos Narrow (Body)"/>
    </font>
    <font>
      <sz val="20"/>
      <color theme="0" tint="-0.14999847407452621"/>
      <name val="Calibri"/>
      <family val="2"/>
      <scheme val="minor"/>
    </font>
    <font>
      <sz val="10.5"/>
      <name val="Calibri"/>
      <family val="2"/>
      <scheme val="minor"/>
    </font>
    <font>
      <sz val="11"/>
      <color theme="0" tint="-0.249977111117893"/>
      <name val="Calibri"/>
      <family val="2"/>
      <scheme val="minor"/>
    </font>
  </fonts>
  <fills count="10">
    <fill>
      <patternFill patternType="none"/>
    </fill>
    <fill>
      <patternFill patternType="gray125"/>
    </fill>
    <fill>
      <patternFill patternType="solid">
        <fgColor theme="4" tint="0.39994506668294322"/>
        <bgColor indexed="64"/>
      </patternFill>
    </fill>
    <fill>
      <patternFill patternType="solid">
        <fgColor theme="0" tint="-4.9989318521683403E-2"/>
        <bgColor indexed="64"/>
      </patternFill>
    </fill>
    <fill>
      <patternFill patternType="solid">
        <fgColor theme="8" tint="0.59999389629810485"/>
        <bgColor indexed="65"/>
      </patternFill>
    </fill>
    <fill>
      <patternFill patternType="solid">
        <fgColor theme="4" tint="0.59999389629810485"/>
        <bgColor indexed="65"/>
      </patternFill>
    </fill>
    <fill>
      <patternFill patternType="solid">
        <fgColor theme="9"/>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5"/>
      </patternFill>
    </fill>
  </fills>
  <borders count="27">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style="thin">
        <color auto="1"/>
      </left>
      <right style="thin">
        <color auto="1"/>
      </right>
      <top style="thin">
        <color auto="1"/>
      </top>
      <bottom/>
      <diagonal/>
    </border>
    <border>
      <left style="thin">
        <color auto="1"/>
      </left>
      <right style="thin">
        <color theme="0" tint="-0.14996795556505021"/>
      </right>
      <top style="thin">
        <color auto="1"/>
      </top>
      <bottom style="thin">
        <color theme="0" tint="-0.14996795556505021"/>
      </bottom>
      <diagonal/>
    </border>
    <border>
      <left style="thin">
        <color theme="0" tint="-0.14996795556505021"/>
      </left>
      <right style="thin">
        <color theme="0" tint="-0.14996795556505021"/>
      </right>
      <top style="thin">
        <color auto="1"/>
      </top>
      <bottom style="thin">
        <color theme="0" tint="-0.14996795556505021"/>
      </bottom>
      <diagonal/>
    </border>
    <border>
      <left style="thin">
        <color theme="0" tint="-0.14996795556505021"/>
      </left>
      <right style="thin">
        <color auto="1"/>
      </right>
      <top style="thin">
        <color auto="1"/>
      </top>
      <bottom style="thin">
        <color theme="0" tint="-0.14996795556505021"/>
      </bottom>
      <diagonal/>
    </border>
    <border>
      <left style="thin">
        <color auto="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auto="1"/>
      </right>
      <top style="thin">
        <color theme="0" tint="-0.14996795556505021"/>
      </top>
      <bottom style="thin">
        <color theme="0" tint="-0.14996795556505021"/>
      </bottom>
      <diagonal/>
    </border>
    <border>
      <left style="thin">
        <color auto="1"/>
      </left>
      <right style="thin">
        <color theme="0" tint="-0.14996795556505021"/>
      </right>
      <top style="thin">
        <color theme="0" tint="-0.14996795556505021"/>
      </top>
      <bottom style="thin">
        <color auto="1"/>
      </bottom>
      <diagonal/>
    </border>
    <border>
      <left style="thin">
        <color theme="0" tint="-0.14996795556505021"/>
      </left>
      <right style="thin">
        <color theme="0" tint="-0.14996795556505021"/>
      </right>
      <top style="thin">
        <color theme="0" tint="-0.14996795556505021"/>
      </top>
      <bottom style="thin">
        <color auto="1"/>
      </bottom>
      <diagonal/>
    </border>
    <border>
      <left style="thin">
        <color theme="0" tint="-0.14996795556505021"/>
      </left>
      <right style="thin">
        <color auto="1"/>
      </right>
      <top style="thin">
        <color theme="0" tint="-0.1499679555650502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s>
  <cellStyleXfs count="8">
    <xf numFmtId="0" fontId="0" fillId="0" borderId="0"/>
    <xf numFmtId="164" fontId="4" fillId="0" borderId="0" applyFont="0" applyFill="0" applyBorder="0" applyAlignment="0" applyProtection="0">
      <alignment vertical="center"/>
    </xf>
    <xf numFmtId="0" fontId="3" fillId="2" borderId="0" applyNumberFormat="0" applyBorder="0" applyAlignment="0" applyProtection="0">
      <alignment vertical="center"/>
    </xf>
    <xf numFmtId="0" fontId="1" fillId="0" borderId="0"/>
    <xf numFmtId="0" fontId="1" fillId="4" borderId="0" applyNumberFormat="0" applyBorder="0" applyAlignment="0" applyProtection="0"/>
    <xf numFmtId="0" fontId="1" fillId="5" borderId="0" applyNumberFormat="0" applyBorder="0" applyAlignment="0" applyProtection="0"/>
    <xf numFmtId="0" fontId="14" fillId="6" borderId="0" applyNumberFormat="0" applyBorder="0" applyAlignment="0" applyProtection="0"/>
    <xf numFmtId="0" fontId="1" fillId="9" borderId="0" applyNumberFormat="0" applyBorder="0" applyAlignment="0" applyProtection="0"/>
  </cellStyleXfs>
  <cellXfs count="94">
    <xf numFmtId="0" fontId="0" fillId="0" borderId="0" xfId="0"/>
    <xf numFmtId="0" fontId="2" fillId="0" borderId="0" xfId="0" applyFont="1"/>
    <xf numFmtId="170" fontId="2" fillId="0" borderId="0" xfId="1" applyNumberFormat="1" applyFont="1" applyFill="1" applyAlignment="1"/>
    <xf numFmtId="167" fontId="2" fillId="0" borderId="0" xfId="0" applyNumberFormat="1" applyFont="1"/>
    <xf numFmtId="164" fontId="2" fillId="0" borderId="1" xfId="1" applyFont="1" applyFill="1" applyBorder="1" applyAlignment="1"/>
    <xf numFmtId="0" fontId="2" fillId="0" borderId="1" xfId="0" applyFont="1" applyBorder="1" applyAlignment="1">
      <alignment horizontal="right"/>
    </xf>
    <xf numFmtId="168" fontId="2" fillId="0" borderId="1" xfId="0" applyNumberFormat="1" applyFont="1" applyBorder="1"/>
    <xf numFmtId="0" fontId="2" fillId="0" borderId="0" xfId="0" applyFont="1" applyAlignment="1">
      <alignment horizontal="center"/>
    </xf>
    <xf numFmtId="168" fontId="2" fillId="0" borderId="0" xfId="0" applyNumberFormat="1" applyFont="1"/>
    <xf numFmtId="168" fontId="2" fillId="0" borderId="0" xfId="0" applyNumberFormat="1" applyFont="1" applyAlignment="1">
      <alignment horizontal="center" vertical="center" wrapText="1"/>
    </xf>
    <xf numFmtId="164" fontId="2" fillId="0" borderId="0" xfId="1" applyFont="1" applyFill="1" applyBorder="1" applyAlignment="1">
      <alignment horizontal="center" vertical="center"/>
    </xf>
    <xf numFmtId="0" fontId="2" fillId="0" borderId="0" xfId="0" applyFont="1" applyAlignment="1">
      <alignment horizontal="right"/>
    </xf>
    <xf numFmtId="171" fontId="7" fillId="0" borderId="0" xfId="0" applyNumberFormat="1" applyFont="1"/>
    <xf numFmtId="0" fontId="8" fillId="2" borderId="8" xfId="2" applyFont="1" applyBorder="1" applyAlignment="1">
      <alignment horizontal="center" vertical="center" wrapText="1"/>
    </xf>
    <xf numFmtId="165" fontId="8" fillId="2" borderId="8" xfId="2" applyNumberFormat="1" applyFont="1" applyBorder="1" applyAlignment="1">
      <alignment horizontal="center" vertical="center" wrapText="1"/>
    </xf>
    <xf numFmtId="168" fontId="9" fillId="3" borderId="10" xfId="1" applyNumberFormat="1" applyFont="1" applyFill="1" applyBorder="1" applyAlignment="1" applyProtection="1">
      <alignment vertical="center"/>
      <protection locked="0"/>
    </xf>
    <xf numFmtId="168" fontId="9" fillId="3" borderId="13" xfId="1" applyNumberFormat="1" applyFont="1" applyFill="1" applyBorder="1" applyAlignment="1" applyProtection="1">
      <alignment vertical="center"/>
      <protection locked="0"/>
    </xf>
    <xf numFmtId="0" fontId="9" fillId="3" borderId="13" xfId="0" applyFont="1" applyFill="1" applyBorder="1" applyAlignment="1" applyProtection="1">
      <alignment vertical="center"/>
      <protection locked="0"/>
    </xf>
    <xf numFmtId="0" fontId="2" fillId="3" borderId="13" xfId="0" applyFont="1" applyFill="1" applyBorder="1" applyProtection="1">
      <protection locked="0"/>
    </xf>
    <xf numFmtId="164" fontId="2" fillId="0" borderId="0" xfId="1" applyFont="1" applyFill="1" applyAlignment="1"/>
    <xf numFmtId="18" fontId="2" fillId="0" borderId="0" xfId="0" applyNumberFormat="1" applyFont="1"/>
    <xf numFmtId="0" fontId="2" fillId="3" borderId="16" xfId="0" applyFont="1" applyFill="1" applyBorder="1" applyProtection="1">
      <protection locked="0"/>
    </xf>
    <xf numFmtId="171" fontId="11" fillId="3" borderId="10" xfId="0" applyNumberFormat="1" applyFont="1" applyFill="1" applyBorder="1" applyProtection="1">
      <protection locked="0"/>
    </xf>
    <xf numFmtId="171" fontId="11" fillId="3" borderId="13" xfId="0" applyNumberFormat="1" applyFont="1" applyFill="1" applyBorder="1" applyProtection="1">
      <protection locked="0"/>
    </xf>
    <xf numFmtId="0" fontId="1" fillId="0" borderId="0" xfId="3" applyAlignment="1">
      <alignment wrapText="1"/>
    </xf>
    <xf numFmtId="0" fontId="1" fillId="0" borderId="0" xfId="3"/>
    <xf numFmtId="0" fontId="12" fillId="4" borderId="1" xfId="4" applyFont="1" applyBorder="1" applyAlignment="1">
      <alignment horizontal="center" wrapText="1"/>
    </xf>
    <xf numFmtId="0" fontId="13" fillId="5" borderId="1" xfId="5" applyFont="1" applyBorder="1" applyAlignment="1">
      <alignment horizontal="center"/>
    </xf>
    <xf numFmtId="0" fontId="15" fillId="8" borderId="8" xfId="3" quotePrefix="1" applyFont="1" applyFill="1" applyBorder="1" applyAlignment="1">
      <alignment horizontal="left" wrapText="1"/>
    </xf>
    <xf numFmtId="0" fontId="15" fillId="8" borderId="21" xfId="3" quotePrefix="1" applyFont="1" applyFill="1" applyBorder="1" applyAlignment="1">
      <alignment wrapText="1"/>
    </xf>
    <xf numFmtId="0" fontId="15" fillId="8" borderId="21" xfId="3" quotePrefix="1" applyFont="1" applyFill="1" applyBorder="1" applyAlignment="1">
      <alignment vertical="top" wrapText="1"/>
    </xf>
    <xf numFmtId="0" fontId="5" fillId="0" borderId="0" xfId="3" applyFont="1" applyAlignment="1">
      <alignment vertical="top"/>
    </xf>
    <xf numFmtId="0" fontId="15" fillId="8" borderId="3" xfId="3" quotePrefix="1" applyFont="1" applyFill="1" applyBorder="1" applyAlignment="1">
      <alignment vertical="top" wrapText="1"/>
    </xf>
    <xf numFmtId="0" fontId="5" fillId="0" borderId="0" xfId="3" quotePrefix="1" applyFont="1" applyAlignment="1">
      <alignment wrapText="1"/>
    </xf>
    <xf numFmtId="0" fontId="20" fillId="0" borderId="26" xfId="3" applyFont="1" applyBorder="1" applyAlignment="1">
      <alignment wrapText="1"/>
    </xf>
    <xf numFmtId="0" fontId="5" fillId="0" borderId="0" xfId="3" applyFont="1" applyAlignment="1">
      <alignment wrapText="1"/>
    </xf>
    <xf numFmtId="169" fontId="10" fillId="3" borderId="10" xfId="0" applyNumberFormat="1" applyFont="1" applyFill="1" applyBorder="1" applyProtection="1">
      <protection locked="0"/>
    </xf>
    <xf numFmtId="169" fontId="10" fillId="3" borderId="13" xfId="0" applyNumberFormat="1" applyFont="1" applyFill="1" applyBorder="1" applyProtection="1">
      <protection locked="0"/>
    </xf>
    <xf numFmtId="170" fontId="2" fillId="3" borderId="13" xfId="1" applyNumberFormat="1" applyFont="1" applyFill="1" applyBorder="1" applyAlignment="1" applyProtection="1">
      <protection locked="0"/>
    </xf>
    <xf numFmtId="170" fontId="2" fillId="3" borderId="16" xfId="1" applyNumberFormat="1" applyFont="1" applyFill="1" applyBorder="1" applyAlignment="1" applyProtection="1">
      <protection locked="0"/>
    </xf>
    <xf numFmtId="167" fontId="2" fillId="0" borderId="1" xfId="0" applyNumberFormat="1" applyFont="1" applyBorder="1" applyAlignment="1">
      <alignment horizontal="center"/>
    </xf>
    <xf numFmtId="43" fontId="2" fillId="0" borderId="0" xfId="0" applyNumberFormat="1" applyFont="1" applyAlignment="1">
      <alignment horizontal="center"/>
    </xf>
    <xf numFmtId="171" fontId="7" fillId="0" borderId="0" xfId="0" applyNumberFormat="1" applyFont="1" applyAlignment="1">
      <alignment horizontal="center"/>
    </xf>
    <xf numFmtId="168" fontId="2" fillId="0" borderId="1" xfId="0" applyNumberFormat="1" applyFont="1" applyBorder="1" applyAlignment="1">
      <alignment vertical="center" wrapText="1"/>
    </xf>
    <xf numFmtId="164" fontId="2" fillId="0" borderId="1" xfId="1" applyFont="1" applyFill="1" applyBorder="1" applyAlignment="1">
      <alignment vertical="center"/>
    </xf>
    <xf numFmtId="0" fontId="2" fillId="0" borderId="1" xfId="0" applyFont="1" applyBorder="1" applyAlignment="1">
      <alignment horizontal="center"/>
    </xf>
    <xf numFmtId="167" fontId="6" fillId="0" borderId="4" xfId="0" applyNumberFormat="1" applyFont="1" applyBorder="1" applyAlignment="1">
      <alignment horizontal="center" vertical="center"/>
    </xf>
    <xf numFmtId="167" fontId="6" fillId="0" borderId="6" xfId="0" applyNumberFormat="1" applyFont="1" applyBorder="1" applyAlignment="1">
      <alignment horizontal="center" vertical="center"/>
    </xf>
    <xf numFmtId="167" fontId="6" fillId="0" borderId="5" xfId="0" applyNumberFormat="1" applyFont="1" applyBorder="1" applyAlignment="1">
      <alignment horizontal="center" vertical="center"/>
    </xf>
    <xf numFmtId="167" fontId="6" fillId="0" borderId="7" xfId="0" applyNumberFormat="1" applyFont="1" applyBorder="1" applyAlignment="1">
      <alignment horizontal="center" vertical="center"/>
    </xf>
    <xf numFmtId="0" fontId="12" fillId="6" borderId="0" xfId="6" applyFont="1" applyAlignment="1">
      <alignment horizontal="center"/>
    </xf>
    <xf numFmtId="0" fontId="15" fillId="7" borderId="8" xfId="3" quotePrefix="1" applyFont="1" applyFill="1" applyBorder="1" applyAlignment="1">
      <alignment horizontal="left" vertical="top" wrapText="1"/>
    </xf>
    <xf numFmtId="0" fontId="15" fillId="7" borderId="21" xfId="3" quotePrefix="1" applyFont="1" applyFill="1" applyBorder="1" applyAlignment="1">
      <alignment horizontal="left" vertical="top" wrapText="1"/>
    </xf>
    <xf numFmtId="0" fontId="15" fillId="7" borderId="3" xfId="3" quotePrefix="1" applyFont="1" applyFill="1" applyBorder="1" applyAlignment="1">
      <alignment horizontal="left" vertical="top" wrapText="1"/>
    </xf>
    <xf numFmtId="0" fontId="0" fillId="9" borderId="18" xfId="7" applyFont="1" applyBorder="1" applyAlignment="1">
      <alignment horizontal="left" vertical="top" wrapText="1" indent="1"/>
    </xf>
    <xf numFmtId="0" fontId="1" fillId="9" borderId="19" xfId="7" applyBorder="1" applyAlignment="1">
      <alignment horizontal="left" vertical="top" wrapText="1" indent="1"/>
    </xf>
    <xf numFmtId="0" fontId="1" fillId="9" borderId="20" xfId="7" applyBorder="1" applyAlignment="1">
      <alignment horizontal="left" vertical="top" wrapText="1" indent="1"/>
    </xf>
    <xf numFmtId="0" fontId="1" fillId="9" borderId="22" xfId="7" applyBorder="1" applyAlignment="1">
      <alignment horizontal="left" vertical="top" wrapText="1" indent="1"/>
    </xf>
    <xf numFmtId="0" fontId="1" fillId="9" borderId="0" xfId="7" applyBorder="1" applyAlignment="1">
      <alignment horizontal="left" vertical="top" wrapText="1" indent="1"/>
    </xf>
    <xf numFmtId="0" fontId="1" fillId="9" borderId="23" xfId="7" applyBorder="1" applyAlignment="1">
      <alignment horizontal="left" vertical="top" wrapText="1" indent="1"/>
    </xf>
    <xf numFmtId="0" fontId="1" fillId="9" borderId="24" xfId="7" applyBorder="1" applyAlignment="1">
      <alignment horizontal="left" vertical="top" wrapText="1" indent="1"/>
    </xf>
    <xf numFmtId="0" fontId="1" fillId="9" borderId="2" xfId="7" applyBorder="1" applyAlignment="1">
      <alignment horizontal="left" vertical="top" wrapText="1" indent="1"/>
    </xf>
    <xf numFmtId="0" fontId="1" fillId="9" borderId="25" xfId="7" applyBorder="1" applyAlignment="1">
      <alignment horizontal="left" vertical="top" wrapText="1" indent="1"/>
    </xf>
    <xf numFmtId="0" fontId="9" fillId="3" borderId="9" xfId="0" applyFont="1" applyFill="1" applyBorder="1" applyAlignment="1" applyProtection="1">
      <alignment vertical="center"/>
      <protection locked="0"/>
    </xf>
    <xf numFmtId="0" fontId="9" fillId="3" borderId="10" xfId="0" applyFont="1" applyFill="1" applyBorder="1" applyAlignment="1" applyProtection="1">
      <alignment vertical="center"/>
      <protection locked="0"/>
    </xf>
    <xf numFmtId="166" fontId="9" fillId="3" borderId="10" xfId="1" applyNumberFormat="1" applyFont="1" applyFill="1" applyBorder="1" applyAlignment="1" applyProtection="1">
      <alignment vertical="center"/>
      <protection locked="0"/>
    </xf>
    <xf numFmtId="0" fontId="9" fillId="3" borderId="12" xfId="0" applyFont="1" applyFill="1" applyBorder="1" applyAlignment="1" applyProtection="1">
      <alignment vertical="center"/>
      <protection locked="0"/>
    </xf>
    <xf numFmtId="166" fontId="9" fillId="3" borderId="13" xfId="1" applyNumberFormat="1" applyFont="1" applyFill="1" applyBorder="1" applyAlignment="1" applyProtection="1">
      <alignment vertical="center"/>
      <protection locked="0"/>
    </xf>
    <xf numFmtId="0" fontId="10" fillId="3" borderId="12" xfId="0" applyFont="1" applyFill="1" applyBorder="1" applyAlignment="1" applyProtection="1">
      <alignment vertical="center"/>
      <protection locked="0"/>
    </xf>
    <xf numFmtId="0" fontId="9" fillId="3" borderId="13" xfId="0" applyFont="1" applyFill="1" applyBorder="1" applyAlignment="1" applyProtection="1">
      <alignment vertical="center" wrapText="1"/>
      <protection locked="0"/>
    </xf>
    <xf numFmtId="0" fontId="2" fillId="3" borderId="12" xfId="0" applyFont="1" applyFill="1" applyBorder="1" applyProtection="1">
      <protection locked="0"/>
    </xf>
    <xf numFmtId="166" fontId="2" fillId="3" borderId="13" xfId="1" applyNumberFormat="1" applyFont="1" applyFill="1" applyBorder="1" applyAlignment="1" applyProtection="1">
      <protection locked="0"/>
    </xf>
    <xf numFmtId="0" fontId="2" fillId="3" borderId="15" xfId="0" applyFont="1" applyFill="1" applyBorder="1" applyProtection="1">
      <protection locked="0"/>
    </xf>
    <xf numFmtId="166" fontId="2" fillId="3" borderId="16" xfId="1" applyNumberFormat="1" applyFont="1" applyFill="1" applyBorder="1" applyAlignment="1" applyProtection="1">
      <protection locked="0"/>
    </xf>
    <xf numFmtId="165" fontId="8" fillId="2" borderId="8" xfId="2" applyNumberFormat="1" applyFont="1" applyBorder="1" applyAlignment="1" applyProtection="1">
      <alignment horizontal="center" vertical="center" wrapText="1"/>
      <protection locked="0"/>
    </xf>
    <xf numFmtId="0" fontId="8" fillId="2" borderId="8" xfId="2" applyFont="1" applyBorder="1" applyAlignment="1" applyProtection="1">
      <alignment horizontal="center" vertical="center" wrapText="1"/>
      <protection locked="0"/>
    </xf>
    <xf numFmtId="171" fontId="11" fillId="7" borderId="11" xfId="0" applyNumberFormat="1" applyFont="1" applyFill="1" applyBorder="1"/>
    <xf numFmtId="171" fontId="11" fillId="7" borderId="14" xfId="0" applyNumberFormat="1" applyFont="1" applyFill="1" applyBorder="1"/>
    <xf numFmtId="0" fontId="2" fillId="7" borderId="14" xfId="0" applyFont="1" applyFill="1" applyBorder="1"/>
    <xf numFmtId="0" fontId="2" fillId="7" borderId="17" xfId="0" applyFont="1" applyFill="1" applyBorder="1"/>
    <xf numFmtId="171" fontId="21" fillId="7" borderId="1" xfId="0" applyNumberFormat="1" applyFont="1" applyFill="1" applyBorder="1" applyAlignment="1">
      <alignment horizontal="center"/>
    </xf>
    <xf numFmtId="169" fontId="10" fillId="7" borderId="10" xfId="0" applyNumberFormat="1" applyFont="1" applyFill="1" applyBorder="1"/>
    <xf numFmtId="169" fontId="10" fillId="7" borderId="13" xfId="0" applyNumberFormat="1" applyFont="1" applyFill="1" applyBorder="1"/>
    <xf numFmtId="170" fontId="2" fillId="7" borderId="13" xfId="1" applyNumberFormat="1" applyFont="1" applyFill="1" applyBorder="1" applyAlignment="1"/>
    <xf numFmtId="170" fontId="2" fillId="7" borderId="16" xfId="1" applyNumberFormat="1" applyFont="1" applyFill="1" applyBorder="1" applyAlignment="1"/>
    <xf numFmtId="168" fontId="9" fillId="7" borderId="10" xfId="1" applyNumberFormat="1" applyFont="1" applyFill="1" applyBorder="1" applyAlignment="1" applyProtection="1">
      <alignment vertical="center"/>
    </xf>
    <xf numFmtId="168" fontId="9" fillId="7" borderId="13" xfId="1" applyNumberFormat="1" applyFont="1" applyFill="1" applyBorder="1" applyAlignment="1" applyProtection="1">
      <alignment vertical="center"/>
    </xf>
    <xf numFmtId="168" fontId="2" fillId="7" borderId="13" xfId="1" applyNumberFormat="1" applyFont="1" applyFill="1" applyBorder="1" applyAlignment="1" applyProtection="1"/>
    <xf numFmtId="168" fontId="2" fillId="7" borderId="16" xfId="1" applyNumberFormat="1" applyFont="1" applyFill="1" applyBorder="1" applyAlignment="1" applyProtection="1"/>
    <xf numFmtId="171" fontId="21" fillId="3" borderId="1" xfId="0" applyNumberFormat="1" applyFont="1" applyFill="1" applyBorder="1" applyAlignment="1" applyProtection="1">
      <alignment horizontal="center"/>
      <protection locked="0"/>
    </xf>
    <xf numFmtId="164" fontId="2" fillId="0" borderId="21" xfId="1" applyFont="1" applyFill="1" applyBorder="1" applyAlignment="1">
      <alignment horizontal="center" vertical="center"/>
    </xf>
    <xf numFmtId="0" fontId="22" fillId="0" borderId="0" xfId="0" applyFont="1"/>
    <xf numFmtId="164" fontId="2" fillId="0" borderId="0" xfId="1" applyFont="1" applyAlignment="1"/>
    <xf numFmtId="0" fontId="2" fillId="0" borderId="2" xfId="0" applyFont="1" applyBorder="1" applyAlignment="1">
      <alignment horizontal="center"/>
    </xf>
  </cellXfs>
  <cellStyles count="8">
    <cellStyle name="20% - Accent6 2" xfId="7" xr:uid="{942FC8DE-E0BC-7C4E-948C-0232F7BF5842}"/>
    <cellStyle name="40% - Accent1 2" xfId="5" xr:uid="{32D1DB77-CC0B-B946-BCBE-5078F3D5CCB9}"/>
    <cellStyle name="40% - Accent5 2" xfId="4" xr:uid="{689FE601-A296-6846-867C-2A0D8683B53C}"/>
    <cellStyle name="60% - Accent1" xfId="2" builtinId="32"/>
    <cellStyle name="Accent6 2" xfId="6" xr:uid="{E0384988-5030-7A47-BA5A-A7A4B3A176DD}"/>
    <cellStyle name="Comma" xfId="1" builtinId="3"/>
    <cellStyle name="Normal" xfId="0" builtinId="0"/>
    <cellStyle name="Normal 5" xfId="3" xr:uid="{9C59050E-4238-0E49-8A60-681AB64A883D}"/>
  </cellStyles>
  <dxfs count="7">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190500</xdr:colOff>
      <xdr:row>10</xdr:row>
      <xdr:rowOff>50800</xdr:rowOff>
    </xdr:from>
    <xdr:to>
      <xdr:col>7</xdr:col>
      <xdr:colOff>609600</xdr:colOff>
      <xdr:row>16</xdr:row>
      <xdr:rowOff>139700</xdr:rowOff>
    </xdr:to>
    <xdr:pic>
      <xdr:nvPicPr>
        <xdr:cNvPr id="2" name="Picture 1">
          <a:extLst>
            <a:ext uri="{FF2B5EF4-FFF2-40B4-BE49-F238E27FC236}">
              <a16:creationId xmlns:a16="http://schemas.microsoft.com/office/drawing/2014/main" id="{9BA07518-EAFE-1B41-8EC9-ACF9951807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062200" y="5753100"/>
          <a:ext cx="2070100" cy="20701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6C7C6-6B30-824E-99FA-0F340FF75DDC}">
  <dimension ref="B1:T122"/>
  <sheetViews>
    <sheetView showGridLines="0" tabSelected="1" zoomScale="120" zoomScaleNormal="120" workbookViewId="0">
      <pane xSplit="4" ySplit="5" topLeftCell="E111" activePane="bottomRight" state="frozen"/>
      <selection pane="topRight" activeCell="E1" sqref="E1"/>
      <selection pane="bottomLeft" activeCell="A6" sqref="A6"/>
      <selection pane="bottomRight" activeCell="H116" sqref="H116"/>
    </sheetView>
  </sheetViews>
  <sheetFormatPr baseColWidth="10" defaultColWidth="9.1640625" defaultRowHeight="15" x14ac:dyDescent="0.2"/>
  <cols>
    <col min="1" max="1" width="2.6640625" style="1" customWidth="1"/>
    <col min="2" max="2" width="9.1640625" style="1"/>
    <col min="3" max="3" width="18.83203125" style="1" bestFit="1" customWidth="1"/>
    <col min="4" max="4" width="27" style="1" customWidth="1"/>
    <col min="5" max="6" width="12.1640625" style="1" customWidth="1"/>
    <col min="7" max="7" width="11.83203125" style="1" customWidth="1"/>
    <col min="8" max="8" width="10" style="1" customWidth="1"/>
    <col min="9" max="9" width="15.83203125" style="1" customWidth="1"/>
    <col min="10" max="11" width="17.1640625" style="2" customWidth="1"/>
    <col min="12" max="12" width="18.5" style="1" customWidth="1"/>
    <col min="13" max="13" width="22.5" style="1" bestFit="1" customWidth="1"/>
    <col min="14" max="14" width="6.83203125" style="7" customWidth="1"/>
    <col min="15" max="16384" width="9.1640625" style="1"/>
  </cols>
  <sheetData>
    <row r="1" spans="2:15" ht="16" thickBot="1" x14ac:dyDescent="0.25">
      <c r="C1" s="91" t="s">
        <v>30</v>
      </c>
      <c r="L1" s="93"/>
      <c r="M1" s="93"/>
    </row>
    <row r="2" spans="2:15" s="3" customFormat="1" ht="15" customHeight="1" x14ac:dyDescent="0.2">
      <c r="C2" s="46" t="str">
        <f>CONCATENATE("SMT Plan Week - ",WEEKNUM(M2))</f>
        <v>SMT Plan Week - 10</v>
      </c>
      <c r="D2" s="47"/>
      <c r="E2" s="45" t="s">
        <v>6</v>
      </c>
      <c r="F2" s="45"/>
      <c r="G2" s="45"/>
      <c r="H2" s="4" cm="1">
        <f t="array" ref="H2">SUMPRODUCT($E$6:$E$94,I6:I94)/100000</f>
        <v>3.2</v>
      </c>
      <c r="I2" s="43" t="s">
        <v>27</v>
      </c>
      <c r="J2" s="44">
        <f>(SUBTOTAL(9,J6:J94)/7.25)</f>
        <v>16.932301196340603</v>
      </c>
      <c r="K2" s="90"/>
      <c r="L2" s="5" t="s">
        <v>8</v>
      </c>
      <c r="M2" s="89">
        <v>46083.25</v>
      </c>
      <c r="N2" s="40" t="str">
        <f>TEXT(M2,"ddd")</f>
        <v>Mon</v>
      </c>
    </row>
    <row r="3" spans="2:15" ht="17" thickBot="1" x14ac:dyDescent="0.25">
      <c r="C3" s="48"/>
      <c r="D3" s="49"/>
      <c r="E3" s="45" t="s">
        <v>7</v>
      </c>
      <c r="F3" s="45"/>
      <c r="G3" s="45"/>
      <c r="H3" s="6">
        <f t="shared" ref="H3" si="0">SUBTOTAL(9,I6:I94)</f>
        <v>9200</v>
      </c>
      <c r="I3" s="43" t="s">
        <v>28</v>
      </c>
      <c r="J3" s="44">
        <f>COUNTA(I8:I91)</f>
        <v>2</v>
      </c>
      <c r="K3" s="90"/>
      <c r="L3" s="5" t="s">
        <v>9</v>
      </c>
      <c r="M3" s="80">
        <f>MAX(M6:M94)</f>
        <v>46088.364965986395</v>
      </c>
      <c r="N3" s="40" t="str">
        <f>TEXT(M3,"ddd")</f>
        <v>Sat</v>
      </c>
      <c r="O3" s="92"/>
    </row>
    <row r="4" spans="2:15" ht="4" customHeight="1" x14ac:dyDescent="0.2">
      <c r="E4" s="7"/>
      <c r="F4" s="7"/>
      <c r="G4" s="7"/>
      <c r="H4" s="8"/>
      <c r="I4" s="9"/>
      <c r="J4" s="10"/>
      <c r="K4" s="10"/>
      <c r="L4" s="11"/>
      <c r="M4" s="12"/>
    </row>
    <row r="5" spans="2:15" ht="45" customHeight="1" x14ac:dyDescent="0.2">
      <c r="B5" s="13" t="s">
        <v>4</v>
      </c>
      <c r="C5" s="13" t="s">
        <v>0</v>
      </c>
      <c r="D5" s="13" t="s">
        <v>1</v>
      </c>
      <c r="E5" s="13" t="s">
        <v>3</v>
      </c>
      <c r="F5" s="14" t="s">
        <v>5</v>
      </c>
      <c r="G5" s="13" t="s">
        <v>25</v>
      </c>
      <c r="H5" s="13" t="s">
        <v>24</v>
      </c>
      <c r="I5" s="14" t="str">
        <f>CONCATENATE("Qty To be Produced in Week - ",WEEKNUM(M2))</f>
        <v>Qty To be Produced in Week - 10</v>
      </c>
      <c r="J5" s="14" t="s">
        <v>2</v>
      </c>
      <c r="K5" s="74" t="s">
        <v>29</v>
      </c>
      <c r="L5" s="75" t="s">
        <v>10</v>
      </c>
      <c r="M5" s="13" t="s">
        <v>11</v>
      </c>
      <c r="N5" s="41"/>
    </row>
    <row r="6" spans="2:15" x14ac:dyDescent="0.2">
      <c r="B6" s="63" t="s">
        <v>31</v>
      </c>
      <c r="C6" s="64"/>
      <c r="D6" s="64"/>
      <c r="E6" s="65">
        <v>100</v>
      </c>
      <c r="F6" s="85">
        <f t="shared" ref="F6:F37" si="1">I6*E6</f>
        <v>320000</v>
      </c>
      <c r="G6" s="64">
        <v>2000</v>
      </c>
      <c r="H6" s="64">
        <v>0</v>
      </c>
      <c r="I6" s="15">
        <v>3200</v>
      </c>
      <c r="J6" s="81">
        <f>IF(I6&gt;0,IFERROR((I6/$G6),0)*8+H6/60,0)</f>
        <v>12.8</v>
      </c>
      <c r="K6" s="36"/>
      <c r="L6" s="22">
        <f>M11</f>
        <v>46087.331632653062</v>
      </c>
      <c r="M6" s="76">
        <f t="shared" ref="M6:M37" si="2">IF(I6&gt;0,(L6+(J6+K6)/24),"")</f>
        <v>46087.864965986395</v>
      </c>
      <c r="N6" s="12"/>
    </row>
    <row r="7" spans="2:15" x14ac:dyDescent="0.2">
      <c r="B7" s="66"/>
      <c r="C7" s="17"/>
      <c r="D7" s="17"/>
      <c r="E7" s="67"/>
      <c r="F7" s="86">
        <f t="shared" si="1"/>
        <v>0</v>
      </c>
      <c r="G7" s="17"/>
      <c r="H7" s="17"/>
      <c r="I7" s="16"/>
      <c r="J7" s="82">
        <f>IF(I7&gt;0,IFERROR((I7/$G7),0)*8+H7/60,0)</f>
        <v>0</v>
      </c>
      <c r="K7" s="37"/>
      <c r="L7" s="23"/>
      <c r="M7" s="77" t="str">
        <f t="shared" si="2"/>
        <v/>
      </c>
      <c r="N7" s="12"/>
    </row>
    <row r="8" spans="2:15" x14ac:dyDescent="0.2">
      <c r="B8" s="66"/>
      <c r="C8" s="17"/>
      <c r="D8" s="17"/>
      <c r="E8" s="67"/>
      <c r="F8" s="86">
        <f t="shared" si="1"/>
        <v>0</v>
      </c>
      <c r="G8" s="17"/>
      <c r="H8" s="17"/>
      <c r="I8" s="16"/>
      <c r="J8" s="82">
        <f>IF(I8&gt;0,IFERROR((I8/$G8),0)*8+H8/60,0)</f>
        <v>0</v>
      </c>
      <c r="K8" s="37"/>
      <c r="L8" s="23"/>
      <c r="M8" s="77" t="str">
        <f t="shared" si="2"/>
        <v/>
      </c>
      <c r="N8" s="42"/>
    </row>
    <row r="9" spans="2:15" x14ac:dyDescent="0.2">
      <c r="B9" s="66"/>
      <c r="C9" s="17"/>
      <c r="D9" s="17"/>
      <c r="E9" s="67"/>
      <c r="F9" s="86">
        <f t="shared" si="1"/>
        <v>0</v>
      </c>
      <c r="G9" s="17"/>
      <c r="H9" s="17"/>
      <c r="I9" s="16"/>
      <c r="J9" s="82">
        <f t="shared" ref="J9:J72" si="3">IF(I9&gt;0,IFERROR((I9/$G9),0)*8+H9/60,0)</f>
        <v>0</v>
      </c>
      <c r="K9" s="37"/>
      <c r="L9" s="23"/>
      <c r="M9" s="77" t="str">
        <f t="shared" si="2"/>
        <v/>
      </c>
      <c r="N9" s="12"/>
    </row>
    <row r="10" spans="2:15" x14ac:dyDescent="0.2">
      <c r="B10" s="66"/>
      <c r="C10" s="17"/>
      <c r="D10" s="17"/>
      <c r="E10" s="67"/>
      <c r="F10" s="86">
        <f t="shared" si="1"/>
        <v>0</v>
      </c>
      <c r="G10" s="17"/>
      <c r="H10" s="17"/>
      <c r="I10" s="16"/>
      <c r="J10" s="82">
        <f t="shared" si="3"/>
        <v>0</v>
      </c>
      <c r="K10" s="37"/>
      <c r="L10" s="23"/>
      <c r="M10" s="77" t="str">
        <f t="shared" si="2"/>
        <v/>
      </c>
      <c r="N10" s="12"/>
    </row>
    <row r="11" spans="2:15" x14ac:dyDescent="0.2">
      <c r="B11" s="66" t="s">
        <v>32</v>
      </c>
      <c r="C11" s="17"/>
      <c r="D11" s="17"/>
      <c r="E11" s="67"/>
      <c r="F11" s="86">
        <f t="shared" si="1"/>
        <v>0</v>
      </c>
      <c r="G11" s="17">
        <v>245</v>
      </c>
      <c r="H11" s="17"/>
      <c r="I11" s="16">
        <v>3000</v>
      </c>
      <c r="J11" s="82">
        <f t="shared" si="3"/>
        <v>97.959183673469383</v>
      </c>
      <c r="K11" s="37"/>
      <c r="L11" s="23">
        <f>M2</f>
        <v>46083.25</v>
      </c>
      <c r="M11" s="77">
        <f t="shared" si="2"/>
        <v>46087.331632653062</v>
      </c>
      <c r="N11" s="42"/>
    </row>
    <row r="12" spans="2:15" x14ac:dyDescent="0.2">
      <c r="B12" s="66"/>
      <c r="C12" s="17"/>
      <c r="D12" s="17"/>
      <c r="E12" s="67"/>
      <c r="F12" s="86">
        <f t="shared" si="1"/>
        <v>0</v>
      </c>
      <c r="G12" s="17"/>
      <c r="H12" s="17"/>
      <c r="I12" s="16"/>
      <c r="J12" s="82">
        <f t="shared" si="3"/>
        <v>0</v>
      </c>
      <c r="K12" s="37"/>
      <c r="L12" s="23"/>
      <c r="M12" s="77" t="str">
        <f t="shared" si="2"/>
        <v/>
      </c>
      <c r="N12" s="12"/>
    </row>
    <row r="13" spans="2:15" x14ac:dyDescent="0.2">
      <c r="B13" s="66"/>
      <c r="C13" s="17"/>
      <c r="D13" s="17"/>
      <c r="E13" s="67"/>
      <c r="F13" s="86">
        <f t="shared" si="1"/>
        <v>0</v>
      </c>
      <c r="G13" s="17"/>
      <c r="H13" s="17"/>
      <c r="I13" s="16"/>
      <c r="J13" s="82">
        <f t="shared" si="3"/>
        <v>0</v>
      </c>
      <c r="K13" s="37"/>
      <c r="L13" s="23"/>
      <c r="M13" s="77" t="str">
        <f t="shared" si="2"/>
        <v/>
      </c>
      <c r="N13" s="12"/>
    </row>
    <row r="14" spans="2:15" x14ac:dyDescent="0.2">
      <c r="B14" s="66"/>
      <c r="C14" s="17"/>
      <c r="D14" s="17"/>
      <c r="E14" s="67"/>
      <c r="F14" s="86">
        <f t="shared" si="1"/>
        <v>0</v>
      </c>
      <c r="G14" s="17">
        <v>2000</v>
      </c>
      <c r="H14" s="17"/>
      <c r="I14" s="16">
        <v>3000</v>
      </c>
      <c r="J14" s="82">
        <f t="shared" si="3"/>
        <v>12</v>
      </c>
      <c r="K14" s="37"/>
      <c r="L14" s="23">
        <f>M6</f>
        <v>46087.864965986395</v>
      </c>
      <c r="M14" s="77">
        <f t="shared" si="2"/>
        <v>46088.364965986395</v>
      </c>
      <c r="N14" s="12"/>
    </row>
    <row r="15" spans="2:15" x14ac:dyDescent="0.2">
      <c r="B15" s="66"/>
      <c r="C15" s="17"/>
      <c r="D15" s="17"/>
      <c r="E15" s="67"/>
      <c r="F15" s="86">
        <f t="shared" si="1"/>
        <v>0</v>
      </c>
      <c r="G15" s="17"/>
      <c r="H15" s="17"/>
      <c r="I15" s="16"/>
      <c r="J15" s="82">
        <f t="shared" si="3"/>
        <v>0</v>
      </c>
      <c r="K15" s="37"/>
      <c r="L15" s="23"/>
      <c r="M15" s="77" t="str">
        <f t="shared" si="2"/>
        <v/>
      </c>
      <c r="N15" s="12"/>
    </row>
    <row r="16" spans="2:15" x14ac:dyDescent="0.2">
      <c r="B16" s="66"/>
      <c r="C16" s="17"/>
      <c r="D16" s="17"/>
      <c r="E16" s="67"/>
      <c r="F16" s="86">
        <f t="shared" si="1"/>
        <v>0</v>
      </c>
      <c r="G16" s="17"/>
      <c r="H16" s="17"/>
      <c r="I16" s="16"/>
      <c r="J16" s="82">
        <f t="shared" si="3"/>
        <v>0</v>
      </c>
      <c r="K16" s="37"/>
      <c r="L16" s="23"/>
      <c r="M16" s="77" t="str">
        <f t="shared" si="2"/>
        <v/>
      </c>
      <c r="N16" s="12"/>
    </row>
    <row r="17" spans="2:14" x14ac:dyDescent="0.2">
      <c r="B17" s="66"/>
      <c r="C17" s="17"/>
      <c r="D17" s="17"/>
      <c r="E17" s="67"/>
      <c r="F17" s="86">
        <f t="shared" si="1"/>
        <v>0</v>
      </c>
      <c r="G17" s="17"/>
      <c r="H17" s="17"/>
      <c r="I17" s="16"/>
      <c r="J17" s="82">
        <f t="shared" si="3"/>
        <v>0</v>
      </c>
      <c r="K17" s="37"/>
      <c r="L17" s="23"/>
      <c r="M17" s="77" t="str">
        <f t="shared" si="2"/>
        <v/>
      </c>
      <c r="N17" s="12"/>
    </row>
    <row r="18" spans="2:14" x14ac:dyDescent="0.2">
      <c r="B18" s="66"/>
      <c r="C18" s="17"/>
      <c r="D18" s="17"/>
      <c r="E18" s="67"/>
      <c r="F18" s="86">
        <f t="shared" si="1"/>
        <v>0</v>
      </c>
      <c r="G18" s="17"/>
      <c r="H18" s="17"/>
      <c r="I18" s="16"/>
      <c r="J18" s="82">
        <f t="shared" si="3"/>
        <v>0</v>
      </c>
      <c r="K18" s="37"/>
      <c r="L18" s="23"/>
      <c r="M18" s="77" t="str">
        <f t="shared" si="2"/>
        <v/>
      </c>
      <c r="N18" s="12"/>
    </row>
    <row r="19" spans="2:14" x14ac:dyDescent="0.2">
      <c r="B19" s="66"/>
      <c r="C19" s="17"/>
      <c r="D19" s="17"/>
      <c r="E19" s="67"/>
      <c r="F19" s="86">
        <f t="shared" si="1"/>
        <v>0</v>
      </c>
      <c r="G19" s="17"/>
      <c r="H19" s="17"/>
      <c r="I19" s="16"/>
      <c r="J19" s="82">
        <f t="shared" si="3"/>
        <v>0</v>
      </c>
      <c r="K19" s="37"/>
      <c r="L19" s="23"/>
      <c r="M19" s="77" t="str">
        <f t="shared" si="2"/>
        <v/>
      </c>
      <c r="N19" s="12"/>
    </row>
    <row r="20" spans="2:14" x14ac:dyDescent="0.2">
      <c r="B20" s="66"/>
      <c r="C20" s="17"/>
      <c r="D20" s="17"/>
      <c r="E20" s="67"/>
      <c r="F20" s="86">
        <f t="shared" si="1"/>
        <v>0</v>
      </c>
      <c r="G20" s="17"/>
      <c r="H20" s="17"/>
      <c r="I20" s="17"/>
      <c r="J20" s="82">
        <f t="shared" si="3"/>
        <v>0</v>
      </c>
      <c r="K20" s="37"/>
      <c r="L20" s="23"/>
      <c r="M20" s="77" t="str">
        <f t="shared" si="2"/>
        <v/>
      </c>
      <c r="N20" s="12"/>
    </row>
    <row r="21" spans="2:14" x14ac:dyDescent="0.2">
      <c r="B21" s="66"/>
      <c r="C21" s="17"/>
      <c r="D21" s="17"/>
      <c r="E21" s="67"/>
      <c r="F21" s="86">
        <f t="shared" si="1"/>
        <v>0</v>
      </c>
      <c r="G21" s="17"/>
      <c r="H21" s="17"/>
      <c r="I21" s="17"/>
      <c r="J21" s="82">
        <f t="shared" si="3"/>
        <v>0</v>
      </c>
      <c r="K21" s="37"/>
      <c r="L21" s="23"/>
      <c r="M21" s="77" t="str">
        <f t="shared" si="2"/>
        <v/>
      </c>
      <c r="N21" s="12"/>
    </row>
    <row r="22" spans="2:14" x14ac:dyDescent="0.2">
      <c r="B22" s="66"/>
      <c r="C22" s="17"/>
      <c r="D22" s="17"/>
      <c r="E22" s="67"/>
      <c r="F22" s="86">
        <f t="shared" si="1"/>
        <v>0</v>
      </c>
      <c r="G22" s="17"/>
      <c r="H22" s="17"/>
      <c r="I22" s="17"/>
      <c r="J22" s="82">
        <f t="shared" si="3"/>
        <v>0</v>
      </c>
      <c r="K22" s="37"/>
      <c r="L22" s="23"/>
      <c r="M22" s="77" t="str">
        <f t="shared" si="2"/>
        <v/>
      </c>
      <c r="N22" s="12"/>
    </row>
    <row r="23" spans="2:14" x14ac:dyDescent="0.2">
      <c r="B23" s="66"/>
      <c r="C23" s="17"/>
      <c r="D23" s="17"/>
      <c r="E23" s="67"/>
      <c r="F23" s="86">
        <f t="shared" si="1"/>
        <v>0</v>
      </c>
      <c r="G23" s="17"/>
      <c r="H23" s="17"/>
      <c r="I23" s="17"/>
      <c r="J23" s="82">
        <f t="shared" si="3"/>
        <v>0</v>
      </c>
      <c r="K23" s="37"/>
      <c r="L23" s="23"/>
      <c r="M23" s="77" t="str">
        <f t="shared" si="2"/>
        <v/>
      </c>
      <c r="N23" s="12"/>
    </row>
    <row r="24" spans="2:14" x14ac:dyDescent="0.2">
      <c r="B24" s="66"/>
      <c r="C24" s="17"/>
      <c r="D24" s="17"/>
      <c r="E24" s="67"/>
      <c r="F24" s="86">
        <f t="shared" si="1"/>
        <v>0</v>
      </c>
      <c r="G24" s="17"/>
      <c r="H24" s="17"/>
      <c r="I24" s="17"/>
      <c r="J24" s="82">
        <f t="shared" si="3"/>
        <v>0</v>
      </c>
      <c r="K24" s="37"/>
      <c r="L24" s="23"/>
      <c r="M24" s="77" t="str">
        <f t="shared" si="2"/>
        <v/>
      </c>
      <c r="N24" s="12"/>
    </row>
    <row r="25" spans="2:14" x14ac:dyDescent="0.2">
      <c r="B25" s="66"/>
      <c r="C25" s="17"/>
      <c r="D25" s="17"/>
      <c r="E25" s="67"/>
      <c r="F25" s="86">
        <f t="shared" si="1"/>
        <v>0</v>
      </c>
      <c r="G25" s="17"/>
      <c r="H25" s="17"/>
      <c r="I25" s="17"/>
      <c r="J25" s="82">
        <f t="shared" si="3"/>
        <v>0</v>
      </c>
      <c r="K25" s="37"/>
      <c r="L25" s="23"/>
      <c r="M25" s="77" t="str">
        <f t="shared" si="2"/>
        <v/>
      </c>
      <c r="N25" s="12"/>
    </row>
    <row r="26" spans="2:14" x14ac:dyDescent="0.2">
      <c r="B26" s="66"/>
      <c r="C26" s="17"/>
      <c r="D26" s="17"/>
      <c r="E26" s="67"/>
      <c r="F26" s="86">
        <f t="shared" si="1"/>
        <v>0</v>
      </c>
      <c r="G26" s="17"/>
      <c r="H26" s="17"/>
      <c r="I26" s="17"/>
      <c r="J26" s="82">
        <f t="shared" si="3"/>
        <v>0</v>
      </c>
      <c r="K26" s="37"/>
      <c r="L26" s="23"/>
      <c r="M26" s="77" t="str">
        <f t="shared" si="2"/>
        <v/>
      </c>
      <c r="N26" s="12"/>
    </row>
    <row r="27" spans="2:14" x14ac:dyDescent="0.2">
      <c r="B27" s="66"/>
      <c r="C27" s="17"/>
      <c r="D27" s="17"/>
      <c r="E27" s="67"/>
      <c r="F27" s="86">
        <f t="shared" si="1"/>
        <v>0</v>
      </c>
      <c r="G27" s="17"/>
      <c r="H27" s="17"/>
      <c r="I27" s="17"/>
      <c r="J27" s="82">
        <f t="shared" si="3"/>
        <v>0</v>
      </c>
      <c r="K27" s="37"/>
      <c r="L27" s="23"/>
      <c r="M27" s="77" t="str">
        <f t="shared" si="2"/>
        <v/>
      </c>
      <c r="N27" s="42"/>
    </row>
    <row r="28" spans="2:14" x14ac:dyDescent="0.2">
      <c r="B28" s="66"/>
      <c r="C28" s="17"/>
      <c r="D28" s="17"/>
      <c r="E28" s="67"/>
      <c r="F28" s="86">
        <f t="shared" si="1"/>
        <v>0</v>
      </c>
      <c r="G28" s="17"/>
      <c r="H28" s="17"/>
      <c r="I28" s="17"/>
      <c r="J28" s="82">
        <f t="shared" si="3"/>
        <v>0</v>
      </c>
      <c r="K28" s="37"/>
      <c r="L28" s="23"/>
      <c r="M28" s="77" t="str">
        <f t="shared" si="2"/>
        <v/>
      </c>
      <c r="N28" s="12"/>
    </row>
    <row r="29" spans="2:14" x14ac:dyDescent="0.2">
      <c r="B29" s="66"/>
      <c r="C29" s="17"/>
      <c r="D29" s="17"/>
      <c r="E29" s="67"/>
      <c r="F29" s="86">
        <f t="shared" si="1"/>
        <v>0</v>
      </c>
      <c r="G29" s="17"/>
      <c r="H29" s="17"/>
      <c r="I29" s="17"/>
      <c r="J29" s="82">
        <f t="shared" si="3"/>
        <v>0</v>
      </c>
      <c r="K29" s="37"/>
      <c r="L29" s="23"/>
      <c r="M29" s="77" t="str">
        <f t="shared" si="2"/>
        <v/>
      </c>
      <c r="N29" s="12"/>
    </row>
    <row r="30" spans="2:14" x14ac:dyDescent="0.2">
      <c r="B30" s="66"/>
      <c r="C30" s="17"/>
      <c r="D30" s="17"/>
      <c r="E30" s="67"/>
      <c r="F30" s="86">
        <f t="shared" si="1"/>
        <v>0</v>
      </c>
      <c r="G30" s="17"/>
      <c r="H30" s="17"/>
      <c r="I30" s="17"/>
      <c r="J30" s="82">
        <f t="shared" si="3"/>
        <v>0</v>
      </c>
      <c r="K30" s="37"/>
      <c r="L30" s="23"/>
      <c r="M30" s="77" t="str">
        <f t="shared" si="2"/>
        <v/>
      </c>
      <c r="N30" s="12"/>
    </row>
    <row r="31" spans="2:14" x14ac:dyDescent="0.2">
      <c r="B31" s="66"/>
      <c r="C31" s="17"/>
      <c r="D31" s="17"/>
      <c r="E31" s="67"/>
      <c r="F31" s="86">
        <f t="shared" si="1"/>
        <v>0</v>
      </c>
      <c r="G31" s="17"/>
      <c r="H31" s="17"/>
      <c r="I31" s="17"/>
      <c r="J31" s="82">
        <f t="shared" si="3"/>
        <v>0</v>
      </c>
      <c r="K31" s="37"/>
      <c r="L31" s="23"/>
      <c r="M31" s="77" t="str">
        <f t="shared" si="2"/>
        <v/>
      </c>
      <c r="N31" s="12"/>
    </row>
    <row r="32" spans="2:14" x14ac:dyDescent="0.2">
      <c r="B32" s="66"/>
      <c r="C32" s="17"/>
      <c r="D32" s="17"/>
      <c r="E32" s="67"/>
      <c r="F32" s="86">
        <f t="shared" si="1"/>
        <v>0</v>
      </c>
      <c r="G32" s="17"/>
      <c r="H32" s="17"/>
      <c r="I32" s="17"/>
      <c r="J32" s="82">
        <f t="shared" si="3"/>
        <v>0</v>
      </c>
      <c r="K32" s="37"/>
      <c r="L32" s="23"/>
      <c r="M32" s="77" t="str">
        <f t="shared" si="2"/>
        <v/>
      </c>
      <c r="N32" s="12"/>
    </row>
    <row r="33" spans="2:14" x14ac:dyDescent="0.2">
      <c r="B33" s="66"/>
      <c r="C33" s="17"/>
      <c r="D33" s="17"/>
      <c r="E33" s="67"/>
      <c r="F33" s="86">
        <f t="shared" si="1"/>
        <v>0</v>
      </c>
      <c r="G33" s="17"/>
      <c r="H33" s="17"/>
      <c r="I33" s="17"/>
      <c r="J33" s="82">
        <f t="shared" si="3"/>
        <v>0</v>
      </c>
      <c r="K33" s="37"/>
      <c r="L33" s="23"/>
      <c r="M33" s="77" t="str">
        <f t="shared" si="2"/>
        <v/>
      </c>
      <c r="N33" s="42"/>
    </row>
    <row r="34" spans="2:14" x14ac:dyDescent="0.2">
      <c r="B34" s="66"/>
      <c r="C34" s="17"/>
      <c r="D34" s="17"/>
      <c r="E34" s="67"/>
      <c r="F34" s="86">
        <f t="shared" si="1"/>
        <v>0</v>
      </c>
      <c r="G34" s="17"/>
      <c r="H34" s="17"/>
      <c r="I34" s="17"/>
      <c r="J34" s="82">
        <f t="shared" si="3"/>
        <v>0</v>
      </c>
      <c r="K34" s="37"/>
      <c r="L34" s="23"/>
      <c r="M34" s="77" t="str">
        <f t="shared" si="2"/>
        <v/>
      </c>
      <c r="N34" s="12"/>
    </row>
    <row r="35" spans="2:14" x14ac:dyDescent="0.2">
      <c r="B35" s="66"/>
      <c r="C35" s="17"/>
      <c r="D35" s="17"/>
      <c r="E35" s="67"/>
      <c r="F35" s="86">
        <f t="shared" si="1"/>
        <v>0</v>
      </c>
      <c r="G35" s="17"/>
      <c r="H35" s="17"/>
      <c r="I35" s="17"/>
      <c r="J35" s="82">
        <f t="shared" si="3"/>
        <v>0</v>
      </c>
      <c r="K35" s="37"/>
      <c r="L35" s="23"/>
      <c r="M35" s="77" t="str">
        <f t="shared" si="2"/>
        <v/>
      </c>
      <c r="N35" s="12"/>
    </row>
    <row r="36" spans="2:14" x14ac:dyDescent="0.2">
      <c r="B36" s="66"/>
      <c r="C36" s="17"/>
      <c r="D36" s="17"/>
      <c r="E36" s="67"/>
      <c r="F36" s="86">
        <f t="shared" si="1"/>
        <v>0</v>
      </c>
      <c r="G36" s="17"/>
      <c r="H36" s="17"/>
      <c r="I36" s="17"/>
      <c r="J36" s="82">
        <f t="shared" si="3"/>
        <v>0</v>
      </c>
      <c r="K36" s="37"/>
      <c r="L36" s="23"/>
      <c r="M36" s="77" t="str">
        <f t="shared" si="2"/>
        <v/>
      </c>
      <c r="N36" s="12"/>
    </row>
    <row r="37" spans="2:14" x14ac:dyDescent="0.2">
      <c r="B37" s="66"/>
      <c r="C37" s="17"/>
      <c r="D37" s="17"/>
      <c r="E37" s="67"/>
      <c r="F37" s="86">
        <f t="shared" si="1"/>
        <v>0</v>
      </c>
      <c r="G37" s="17"/>
      <c r="H37" s="17"/>
      <c r="I37" s="17"/>
      <c r="J37" s="82">
        <f t="shared" si="3"/>
        <v>0</v>
      </c>
      <c r="K37" s="37"/>
      <c r="L37" s="23"/>
      <c r="M37" s="77" t="str">
        <f t="shared" si="2"/>
        <v/>
      </c>
      <c r="N37" s="12"/>
    </row>
    <row r="38" spans="2:14" x14ac:dyDescent="0.2">
      <c r="B38" s="66"/>
      <c r="C38" s="17"/>
      <c r="D38" s="17"/>
      <c r="E38" s="67"/>
      <c r="F38" s="86">
        <f t="shared" ref="F38:F69" si="4">I38*E38</f>
        <v>0</v>
      </c>
      <c r="G38" s="17"/>
      <c r="H38" s="17"/>
      <c r="I38" s="17"/>
      <c r="J38" s="82">
        <f t="shared" si="3"/>
        <v>0</v>
      </c>
      <c r="K38" s="37"/>
      <c r="L38" s="23"/>
      <c r="M38" s="77" t="str">
        <f t="shared" ref="M38:M69" si="5">IF(I38&gt;0,(L38+(J38+K38)/24),"")</f>
        <v/>
      </c>
      <c r="N38" s="12"/>
    </row>
    <row r="39" spans="2:14" x14ac:dyDescent="0.2">
      <c r="B39" s="66"/>
      <c r="C39" s="17"/>
      <c r="D39" s="17"/>
      <c r="E39" s="67"/>
      <c r="F39" s="86">
        <f t="shared" si="4"/>
        <v>0</v>
      </c>
      <c r="G39" s="17"/>
      <c r="H39" s="17"/>
      <c r="I39" s="17"/>
      <c r="J39" s="82">
        <f t="shared" si="3"/>
        <v>0</v>
      </c>
      <c r="K39" s="37"/>
      <c r="L39" s="23"/>
      <c r="M39" s="77" t="str">
        <f t="shared" si="5"/>
        <v/>
      </c>
      <c r="N39" s="12"/>
    </row>
    <row r="40" spans="2:14" x14ac:dyDescent="0.2">
      <c r="B40" s="66"/>
      <c r="C40" s="17"/>
      <c r="D40" s="17"/>
      <c r="E40" s="67"/>
      <c r="F40" s="86">
        <f t="shared" si="4"/>
        <v>0</v>
      </c>
      <c r="G40" s="17"/>
      <c r="H40" s="17"/>
      <c r="I40" s="17"/>
      <c r="J40" s="82">
        <f t="shared" si="3"/>
        <v>0</v>
      </c>
      <c r="K40" s="37"/>
      <c r="L40" s="23"/>
      <c r="M40" s="77" t="str">
        <f t="shared" si="5"/>
        <v/>
      </c>
      <c r="N40" s="12"/>
    </row>
    <row r="41" spans="2:14" x14ac:dyDescent="0.2">
      <c r="B41" s="66"/>
      <c r="C41" s="17"/>
      <c r="D41" s="17"/>
      <c r="E41" s="67"/>
      <c r="F41" s="86">
        <f t="shared" si="4"/>
        <v>0</v>
      </c>
      <c r="G41" s="17"/>
      <c r="H41" s="17"/>
      <c r="I41" s="17"/>
      <c r="J41" s="82">
        <f t="shared" si="3"/>
        <v>0</v>
      </c>
      <c r="K41" s="37"/>
      <c r="L41" s="23"/>
      <c r="M41" s="77" t="str">
        <f t="shared" si="5"/>
        <v/>
      </c>
      <c r="N41" s="12"/>
    </row>
    <row r="42" spans="2:14" x14ac:dyDescent="0.2">
      <c r="B42" s="66"/>
      <c r="C42" s="17"/>
      <c r="D42" s="17"/>
      <c r="E42" s="67"/>
      <c r="F42" s="86">
        <f t="shared" si="4"/>
        <v>0</v>
      </c>
      <c r="G42" s="17"/>
      <c r="H42" s="17"/>
      <c r="I42" s="17"/>
      <c r="J42" s="82">
        <f t="shared" si="3"/>
        <v>0</v>
      </c>
      <c r="K42" s="37"/>
      <c r="L42" s="23"/>
      <c r="M42" s="77" t="str">
        <f t="shared" si="5"/>
        <v/>
      </c>
      <c r="N42" s="12"/>
    </row>
    <row r="43" spans="2:14" x14ac:dyDescent="0.2">
      <c r="B43" s="66"/>
      <c r="C43" s="17"/>
      <c r="D43" s="17"/>
      <c r="E43" s="67"/>
      <c r="F43" s="86">
        <f t="shared" si="4"/>
        <v>0</v>
      </c>
      <c r="G43" s="17"/>
      <c r="H43" s="17"/>
      <c r="I43" s="17"/>
      <c r="J43" s="82">
        <f t="shared" si="3"/>
        <v>0</v>
      </c>
      <c r="K43" s="37"/>
      <c r="L43" s="23"/>
      <c r="M43" s="77" t="str">
        <f t="shared" si="5"/>
        <v/>
      </c>
      <c r="N43" s="12"/>
    </row>
    <row r="44" spans="2:14" x14ac:dyDescent="0.2">
      <c r="B44" s="66"/>
      <c r="C44" s="17"/>
      <c r="D44" s="17"/>
      <c r="E44" s="67"/>
      <c r="F44" s="86">
        <f t="shared" si="4"/>
        <v>0</v>
      </c>
      <c r="G44" s="17"/>
      <c r="H44" s="17"/>
      <c r="I44" s="17"/>
      <c r="J44" s="82">
        <f t="shared" si="3"/>
        <v>0</v>
      </c>
      <c r="K44" s="37"/>
      <c r="L44" s="23"/>
      <c r="M44" s="77" t="str">
        <f t="shared" si="5"/>
        <v/>
      </c>
      <c r="N44" s="12"/>
    </row>
    <row r="45" spans="2:14" x14ac:dyDescent="0.2">
      <c r="B45" s="66"/>
      <c r="C45" s="17"/>
      <c r="D45" s="17"/>
      <c r="E45" s="67"/>
      <c r="F45" s="86">
        <f t="shared" si="4"/>
        <v>0</v>
      </c>
      <c r="G45" s="17"/>
      <c r="H45" s="17"/>
      <c r="I45" s="17"/>
      <c r="J45" s="82">
        <f t="shared" si="3"/>
        <v>0</v>
      </c>
      <c r="K45" s="37"/>
      <c r="L45" s="23"/>
      <c r="M45" s="77" t="str">
        <f t="shared" si="5"/>
        <v/>
      </c>
      <c r="N45" s="12"/>
    </row>
    <row r="46" spans="2:14" x14ac:dyDescent="0.2">
      <c r="B46" s="66"/>
      <c r="C46" s="17"/>
      <c r="D46" s="17"/>
      <c r="E46" s="67"/>
      <c r="F46" s="86">
        <f t="shared" si="4"/>
        <v>0</v>
      </c>
      <c r="G46" s="17"/>
      <c r="H46" s="17"/>
      <c r="I46" s="17"/>
      <c r="J46" s="82">
        <f t="shared" si="3"/>
        <v>0</v>
      </c>
      <c r="K46" s="37"/>
      <c r="L46" s="23"/>
      <c r="M46" s="77" t="str">
        <f t="shared" si="5"/>
        <v/>
      </c>
      <c r="N46" s="12"/>
    </row>
    <row r="47" spans="2:14" x14ac:dyDescent="0.2">
      <c r="B47" s="66"/>
      <c r="C47" s="17"/>
      <c r="D47" s="17"/>
      <c r="E47" s="67"/>
      <c r="F47" s="86">
        <f t="shared" si="4"/>
        <v>0</v>
      </c>
      <c r="G47" s="17"/>
      <c r="H47" s="17"/>
      <c r="I47" s="17"/>
      <c r="J47" s="82">
        <f t="shared" si="3"/>
        <v>0</v>
      </c>
      <c r="K47" s="37"/>
      <c r="L47" s="23"/>
      <c r="M47" s="77" t="str">
        <f t="shared" si="5"/>
        <v/>
      </c>
      <c r="N47" s="12"/>
    </row>
    <row r="48" spans="2:14" x14ac:dyDescent="0.2">
      <c r="B48" s="68"/>
      <c r="C48" s="17"/>
      <c r="D48" s="17"/>
      <c r="E48" s="67"/>
      <c r="F48" s="86">
        <f t="shared" si="4"/>
        <v>0</v>
      </c>
      <c r="G48" s="17"/>
      <c r="H48" s="17"/>
      <c r="I48" s="17"/>
      <c r="J48" s="82">
        <f t="shared" si="3"/>
        <v>0</v>
      </c>
      <c r="K48" s="37"/>
      <c r="L48" s="23"/>
      <c r="M48" s="77" t="str">
        <f t="shared" si="5"/>
        <v/>
      </c>
      <c r="N48" s="12"/>
    </row>
    <row r="49" spans="2:14" x14ac:dyDescent="0.2">
      <c r="B49" s="68"/>
      <c r="C49" s="17"/>
      <c r="D49" s="17"/>
      <c r="E49" s="67"/>
      <c r="F49" s="86">
        <f t="shared" si="4"/>
        <v>0</v>
      </c>
      <c r="G49" s="17"/>
      <c r="H49" s="17"/>
      <c r="I49" s="17"/>
      <c r="J49" s="82">
        <f t="shared" si="3"/>
        <v>0</v>
      </c>
      <c r="K49" s="37"/>
      <c r="L49" s="23"/>
      <c r="M49" s="77" t="str">
        <f t="shared" si="5"/>
        <v/>
      </c>
      <c r="N49" s="12"/>
    </row>
    <row r="50" spans="2:14" x14ac:dyDescent="0.2">
      <c r="B50" s="68"/>
      <c r="C50" s="17"/>
      <c r="D50" s="17"/>
      <c r="E50" s="67"/>
      <c r="F50" s="86">
        <f t="shared" si="4"/>
        <v>0</v>
      </c>
      <c r="G50" s="17"/>
      <c r="H50" s="17"/>
      <c r="I50" s="17"/>
      <c r="J50" s="82">
        <f t="shared" si="3"/>
        <v>0</v>
      </c>
      <c r="K50" s="37"/>
      <c r="L50" s="23"/>
      <c r="M50" s="77" t="str">
        <f t="shared" si="5"/>
        <v/>
      </c>
      <c r="N50" s="42"/>
    </row>
    <row r="51" spans="2:14" x14ac:dyDescent="0.2">
      <c r="B51" s="68"/>
      <c r="C51" s="17"/>
      <c r="D51" s="17"/>
      <c r="E51" s="67"/>
      <c r="F51" s="86">
        <f t="shared" si="4"/>
        <v>0</v>
      </c>
      <c r="G51" s="17"/>
      <c r="H51" s="17"/>
      <c r="I51" s="17"/>
      <c r="J51" s="82">
        <f t="shared" si="3"/>
        <v>0</v>
      </c>
      <c r="K51" s="37"/>
      <c r="L51" s="23"/>
      <c r="M51" s="77" t="str">
        <f t="shared" si="5"/>
        <v/>
      </c>
      <c r="N51" s="12"/>
    </row>
    <row r="52" spans="2:14" x14ac:dyDescent="0.2">
      <c r="B52" s="66"/>
      <c r="C52" s="17"/>
      <c r="D52" s="17"/>
      <c r="E52" s="67"/>
      <c r="F52" s="86">
        <f t="shared" si="4"/>
        <v>0</v>
      </c>
      <c r="G52" s="17"/>
      <c r="H52" s="17"/>
      <c r="I52" s="17"/>
      <c r="J52" s="82">
        <f t="shared" si="3"/>
        <v>0</v>
      </c>
      <c r="K52" s="37"/>
      <c r="L52" s="23"/>
      <c r="M52" s="77" t="str">
        <f t="shared" si="5"/>
        <v/>
      </c>
      <c r="N52" s="12"/>
    </row>
    <row r="53" spans="2:14" x14ac:dyDescent="0.2">
      <c r="B53" s="66"/>
      <c r="C53" s="17"/>
      <c r="D53" s="17"/>
      <c r="E53" s="67"/>
      <c r="F53" s="86">
        <f t="shared" si="4"/>
        <v>0</v>
      </c>
      <c r="G53" s="17"/>
      <c r="H53" s="17"/>
      <c r="I53" s="17"/>
      <c r="J53" s="82">
        <f t="shared" si="3"/>
        <v>0</v>
      </c>
      <c r="K53" s="37"/>
      <c r="L53" s="23"/>
      <c r="M53" s="77" t="str">
        <f t="shared" si="5"/>
        <v/>
      </c>
      <c r="N53" s="12"/>
    </row>
    <row r="54" spans="2:14" x14ac:dyDescent="0.2">
      <c r="B54" s="66"/>
      <c r="C54" s="17"/>
      <c r="D54" s="17"/>
      <c r="E54" s="67"/>
      <c r="F54" s="86">
        <f t="shared" si="4"/>
        <v>0</v>
      </c>
      <c r="G54" s="17"/>
      <c r="H54" s="17"/>
      <c r="I54" s="17"/>
      <c r="J54" s="82">
        <f t="shared" si="3"/>
        <v>0</v>
      </c>
      <c r="K54" s="37"/>
      <c r="L54" s="23"/>
      <c r="M54" s="77" t="str">
        <f t="shared" si="5"/>
        <v/>
      </c>
      <c r="N54" s="42"/>
    </row>
    <row r="55" spans="2:14" x14ac:dyDescent="0.2">
      <c r="B55" s="66"/>
      <c r="C55" s="17"/>
      <c r="D55" s="17"/>
      <c r="E55" s="67"/>
      <c r="F55" s="86">
        <f t="shared" si="4"/>
        <v>0</v>
      </c>
      <c r="G55" s="17"/>
      <c r="H55" s="17"/>
      <c r="I55" s="17"/>
      <c r="J55" s="82">
        <f t="shared" si="3"/>
        <v>0</v>
      </c>
      <c r="K55" s="37"/>
      <c r="L55" s="23"/>
      <c r="M55" s="77" t="str">
        <f t="shared" si="5"/>
        <v/>
      </c>
      <c r="N55" s="12"/>
    </row>
    <row r="56" spans="2:14" x14ac:dyDescent="0.2">
      <c r="B56" s="66"/>
      <c r="C56" s="17"/>
      <c r="D56" s="17"/>
      <c r="E56" s="67"/>
      <c r="F56" s="86">
        <f t="shared" si="4"/>
        <v>0</v>
      </c>
      <c r="G56" s="17"/>
      <c r="H56" s="17"/>
      <c r="I56" s="17"/>
      <c r="J56" s="82">
        <f t="shared" si="3"/>
        <v>0</v>
      </c>
      <c r="K56" s="37"/>
      <c r="L56" s="23"/>
      <c r="M56" s="77" t="str">
        <f t="shared" si="5"/>
        <v/>
      </c>
      <c r="N56" s="42"/>
    </row>
    <row r="57" spans="2:14" x14ac:dyDescent="0.2">
      <c r="B57" s="66"/>
      <c r="C57" s="17"/>
      <c r="D57" s="17"/>
      <c r="E57" s="67"/>
      <c r="F57" s="86">
        <f t="shared" si="4"/>
        <v>0</v>
      </c>
      <c r="G57" s="17"/>
      <c r="H57" s="17"/>
      <c r="I57" s="17"/>
      <c r="J57" s="82">
        <f t="shared" si="3"/>
        <v>0</v>
      </c>
      <c r="K57" s="37"/>
      <c r="L57" s="23"/>
      <c r="M57" s="77" t="str">
        <f t="shared" si="5"/>
        <v/>
      </c>
      <c r="N57" s="12"/>
    </row>
    <row r="58" spans="2:14" x14ac:dyDescent="0.2">
      <c r="B58" s="66"/>
      <c r="C58" s="17"/>
      <c r="D58" s="17"/>
      <c r="E58" s="67"/>
      <c r="F58" s="86">
        <f t="shared" si="4"/>
        <v>0</v>
      </c>
      <c r="G58" s="17"/>
      <c r="H58" s="17"/>
      <c r="I58" s="17"/>
      <c r="J58" s="82">
        <f t="shared" si="3"/>
        <v>0</v>
      </c>
      <c r="K58" s="37"/>
      <c r="L58" s="23"/>
      <c r="M58" s="77" t="str">
        <f t="shared" si="5"/>
        <v/>
      </c>
      <c r="N58" s="42"/>
    </row>
    <row r="59" spans="2:14" x14ac:dyDescent="0.2">
      <c r="B59" s="66"/>
      <c r="C59" s="17"/>
      <c r="D59" s="17"/>
      <c r="E59" s="67"/>
      <c r="F59" s="86">
        <f t="shared" si="4"/>
        <v>0</v>
      </c>
      <c r="G59" s="17"/>
      <c r="H59" s="17"/>
      <c r="I59" s="17"/>
      <c r="J59" s="82">
        <f t="shared" si="3"/>
        <v>0</v>
      </c>
      <c r="K59" s="37"/>
      <c r="L59" s="23"/>
      <c r="M59" s="77" t="str">
        <f t="shared" si="5"/>
        <v/>
      </c>
      <c r="N59" s="42"/>
    </row>
    <row r="60" spans="2:14" x14ac:dyDescent="0.2">
      <c r="B60" s="66"/>
      <c r="C60" s="17"/>
      <c r="D60" s="69"/>
      <c r="E60" s="67"/>
      <c r="F60" s="86">
        <f t="shared" si="4"/>
        <v>0</v>
      </c>
      <c r="G60" s="17"/>
      <c r="H60" s="17"/>
      <c r="I60" s="17"/>
      <c r="J60" s="82">
        <f t="shared" si="3"/>
        <v>0</v>
      </c>
      <c r="K60" s="37"/>
      <c r="L60" s="23"/>
      <c r="M60" s="77" t="str">
        <f t="shared" si="5"/>
        <v/>
      </c>
      <c r="N60" s="12"/>
    </row>
    <row r="61" spans="2:14" x14ac:dyDescent="0.2">
      <c r="B61" s="66"/>
      <c r="C61" s="17"/>
      <c r="D61" s="17"/>
      <c r="E61" s="67"/>
      <c r="F61" s="86">
        <f t="shared" si="4"/>
        <v>0</v>
      </c>
      <c r="G61" s="17"/>
      <c r="H61" s="17"/>
      <c r="I61" s="17"/>
      <c r="J61" s="82">
        <f t="shared" si="3"/>
        <v>0</v>
      </c>
      <c r="K61" s="37"/>
      <c r="L61" s="23"/>
      <c r="M61" s="77" t="str">
        <f t="shared" si="5"/>
        <v/>
      </c>
      <c r="N61" s="42"/>
    </row>
    <row r="62" spans="2:14" x14ac:dyDescent="0.2">
      <c r="B62" s="66"/>
      <c r="C62" s="17"/>
      <c r="D62" s="17"/>
      <c r="E62" s="67"/>
      <c r="F62" s="86">
        <f t="shared" si="4"/>
        <v>0</v>
      </c>
      <c r="G62" s="17"/>
      <c r="H62" s="17"/>
      <c r="I62" s="17"/>
      <c r="J62" s="82">
        <f t="shared" si="3"/>
        <v>0</v>
      </c>
      <c r="K62" s="37"/>
      <c r="L62" s="23"/>
      <c r="M62" s="77" t="str">
        <f t="shared" si="5"/>
        <v/>
      </c>
      <c r="N62" s="12"/>
    </row>
    <row r="63" spans="2:14" x14ac:dyDescent="0.2">
      <c r="B63" s="66"/>
      <c r="C63" s="17"/>
      <c r="D63" s="17"/>
      <c r="E63" s="67"/>
      <c r="F63" s="86">
        <f t="shared" si="4"/>
        <v>0</v>
      </c>
      <c r="G63" s="17"/>
      <c r="H63" s="17"/>
      <c r="I63" s="17"/>
      <c r="J63" s="82">
        <f t="shared" si="3"/>
        <v>0</v>
      </c>
      <c r="K63" s="37"/>
      <c r="L63" s="23"/>
      <c r="M63" s="77" t="str">
        <f t="shared" si="5"/>
        <v/>
      </c>
      <c r="N63" s="42"/>
    </row>
    <row r="64" spans="2:14" x14ac:dyDescent="0.2">
      <c r="B64" s="66"/>
      <c r="C64" s="17"/>
      <c r="D64" s="17"/>
      <c r="E64" s="67"/>
      <c r="F64" s="86">
        <f t="shared" si="4"/>
        <v>0</v>
      </c>
      <c r="G64" s="17"/>
      <c r="H64" s="17"/>
      <c r="I64" s="17"/>
      <c r="J64" s="82">
        <f t="shared" si="3"/>
        <v>0</v>
      </c>
      <c r="K64" s="37"/>
      <c r="L64" s="23"/>
      <c r="M64" s="77" t="str">
        <f t="shared" si="5"/>
        <v/>
      </c>
      <c r="N64" s="42"/>
    </row>
    <row r="65" spans="2:14" x14ac:dyDescent="0.2">
      <c r="B65" s="66"/>
      <c r="C65" s="17"/>
      <c r="D65" s="17"/>
      <c r="E65" s="67"/>
      <c r="F65" s="86">
        <f t="shared" si="4"/>
        <v>0</v>
      </c>
      <c r="G65" s="17"/>
      <c r="H65" s="17"/>
      <c r="I65" s="17"/>
      <c r="J65" s="82">
        <f t="shared" si="3"/>
        <v>0</v>
      </c>
      <c r="K65" s="37"/>
      <c r="L65" s="23"/>
      <c r="M65" s="77" t="str">
        <f t="shared" si="5"/>
        <v/>
      </c>
      <c r="N65" s="42"/>
    </row>
    <row r="66" spans="2:14" x14ac:dyDescent="0.2">
      <c r="B66" s="66"/>
      <c r="C66" s="17"/>
      <c r="D66" s="17"/>
      <c r="E66" s="67"/>
      <c r="F66" s="86">
        <f t="shared" si="4"/>
        <v>0</v>
      </c>
      <c r="G66" s="17"/>
      <c r="H66" s="17"/>
      <c r="I66" s="17"/>
      <c r="J66" s="82">
        <f t="shared" si="3"/>
        <v>0</v>
      </c>
      <c r="K66" s="37"/>
      <c r="L66" s="23"/>
      <c r="M66" s="77" t="str">
        <f t="shared" si="5"/>
        <v/>
      </c>
      <c r="N66" s="42"/>
    </row>
    <row r="67" spans="2:14" x14ac:dyDescent="0.2">
      <c r="B67" s="66"/>
      <c r="C67" s="17"/>
      <c r="D67" s="17"/>
      <c r="E67" s="67"/>
      <c r="F67" s="86">
        <f t="shared" si="4"/>
        <v>0</v>
      </c>
      <c r="G67" s="17"/>
      <c r="H67" s="17"/>
      <c r="I67" s="17"/>
      <c r="J67" s="82">
        <f t="shared" si="3"/>
        <v>0</v>
      </c>
      <c r="K67" s="37"/>
      <c r="L67" s="23"/>
      <c r="M67" s="77" t="str">
        <f t="shared" si="5"/>
        <v/>
      </c>
      <c r="N67" s="42"/>
    </row>
    <row r="68" spans="2:14" x14ac:dyDescent="0.2">
      <c r="B68" s="66"/>
      <c r="C68" s="17"/>
      <c r="D68" s="17"/>
      <c r="E68" s="67"/>
      <c r="F68" s="86">
        <f t="shared" si="4"/>
        <v>0</v>
      </c>
      <c r="G68" s="17"/>
      <c r="H68" s="17"/>
      <c r="I68" s="17"/>
      <c r="J68" s="82">
        <f t="shared" si="3"/>
        <v>0</v>
      </c>
      <c r="K68" s="37"/>
      <c r="L68" s="23"/>
      <c r="M68" s="77" t="str">
        <f t="shared" si="5"/>
        <v/>
      </c>
      <c r="N68" s="42"/>
    </row>
    <row r="69" spans="2:14" x14ac:dyDescent="0.2">
      <c r="B69" s="66"/>
      <c r="C69" s="17"/>
      <c r="D69" s="17"/>
      <c r="E69" s="67"/>
      <c r="F69" s="86">
        <f t="shared" si="4"/>
        <v>0</v>
      </c>
      <c r="G69" s="17"/>
      <c r="H69" s="17"/>
      <c r="I69" s="17"/>
      <c r="J69" s="82">
        <f t="shared" si="3"/>
        <v>0</v>
      </c>
      <c r="K69" s="37"/>
      <c r="L69" s="23"/>
      <c r="M69" s="77" t="str">
        <f t="shared" si="5"/>
        <v/>
      </c>
      <c r="N69" s="42"/>
    </row>
    <row r="70" spans="2:14" x14ac:dyDescent="0.2">
      <c r="B70" s="66"/>
      <c r="C70" s="17"/>
      <c r="D70" s="17"/>
      <c r="E70" s="67"/>
      <c r="F70" s="86">
        <f t="shared" ref="F70:F101" si="6">I70*E70</f>
        <v>0</v>
      </c>
      <c r="G70" s="17"/>
      <c r="H70" s="17"/>
      <c r="I70" s="17"/>
      <c r="J70" s="82">
        <f t="shared" si="3"/>
        <v>0</v>
      </c>
      <c r="K70" s="37"/>
      <c r="L70" s="23"/>
      <c r="M70" s="77" t="str">
        <f t="shared" ref="M70:M101" si="7">IF(I70&gt;0,(L70+(J70+K70)/24),"")</f>
        <v/>
      </c>
      <c r="N70" s="42"/>
    </row>
    <row r="71" spans="2:14" x14ac:dyDescent="0.2">
      <c r="B71" s="66"/>
      <c r="C71" s="17"/>
      <c r="D71" s="17"/>
      <c r="E71" s="67"/>
      <c r="F71" s="86">
        <f t="shared" si="6"/>
        <v>0</v>
      </c>
      <c r="G71" s="17"/>
      <c r="H71" s="17"/>
      <c r="I71" s="17"/>
      <c r="J71" s="82">
        <f t="shared" si="3"/>
        <v>0</v>
      </c>
      <c r="K71" s="37"/>
      <c r="L71" s="23"/>
      <c r="M71" s="77" t="str">
        <f t="shared" si="7"/>
        <v/>
      </c>
      <c r="N71" s="12"/>
    </row>
    <row r="72" spans="2:14" x14ac:dyDescent="0.2">
      <c r="B72" s="66"/>
      <c r="C72" s="17"/>
      <c r="D72" s="17"/>
      <c r="E72" s="67"/>
      <c r="F72" s="86">
        <f t="shared" si="6"/>
        <v>0</v>
      </c>
      <c r="G72" s="17"/>
      <c r="H72" s="17"/>
      <c r="I72" s="17"/>
      <c r="J72" s="82">
        <f t="shared" si="3"/>
        <v>0</v>
      </c>
      <c r="K72" s="37"/>
      <c r="L72" s="23"/>
      <c r="M72" s="77" t="str">
        <f t="shared" si="7"/>
        <v/>
      </c>
      <c r="N72" s="42"/>
    </row>
    <row r="73" spans="2:14" x14ac:dyDescent="0.2">
      <c r="B73" s="66"/>
      <c r="C73" s="17"/>
      <c r="D73" s="17"/>
      <c r="E73" s="67"/>
      <c r="F73" s="86">
        <f t="shared" si="6"/>
        <v>0</v>
      </c>
      <c r="G73" s="17"/>
      <c r="H73" s="17"/>
      <c r="I73" s="17"/>
      <c r="J73" s="82">
        <f t="shared" ref="J73:J122" si="8">IF(I73&gt;0,IFERROR((I73/$G73),0)*8+H73/60,0)</f>
        <v>0</v>
      </c>
      <c r="K73" s="37"/>
      <c r="L73" s="23"/>
      <c r="M73" s="77" t="str">
        <f t="shared" si="7"/>
        <v/>
      </c>
      <c r="N73" s="42"/>
    </row>
    <row r="74" spans="2:14" x14ac:dyDescent="0.2">
      <c r="B74" s="66"/>
      <c r="C74" s="17"/>
      <c r="D74" s="17"/>
      <c r="E74" s="67"/>
      <c r="F74" s="86">
        <f t="shared" si="6"/>
        <v>0</v>
      </c>
      <c r="G74" s="17"/>
      <c r="H74" s="17"/>
      <c r="I74" s="17"/>
      <c r="J74" s="82">
        <f t="shared" si="8"/>
        <v>0</v>
      </c>
      <c r="K74" s="37"/>
      <c r="L74" s="23"/>
      <c r="M74" s="77" t="str">
        <f t="shared" si="7"/>
        <v/>
      </c>
      <c r="N74" s="42"/>
    </row>
    <row r="75" spans="2:14" x14ac:dyDescent="0.2">
      <c r="B75" s="66"/>
      <c r="C75" s="17"/>
      <c r="D75" s="17"/>
      <c r="E75" s="67"/>
      <c r="F75" s="86">
        <f t="shared" si="6"/>
        <v>0</v>
      </c>
      <c r="G75" s="17"/>
      <c r="H75" s="17"/>
      <c r="I75" s="17"/>
      <c r="J75" s="82">
        <f t="shared" si="8"/>
        <v>0</v>
      </c>
      <c r="K75" s="37"/>
      <c r="L75" s="23"/>
      <c r="M75" s="77" t="str">
        <f t="shared" si="7"/>
        <v/>
      </c>
      <c r="N75" s="42"/>
    </row>
    <row r="76" spans="2:14" x14ac:dyDescent="0.2">
      <c r="B76" s="66"/>
      <c r="C76" s="17"/>
      <c r="D76" s="17"/>
      <c r="E76" s="67"/>
      <c r="F76" s="86">
        <f t="shared" si="6"/>
        <v>0</v>
      </c>
      <c r="G76" s="17"/>
      <c r="H76" s="17"/>
      <c r="I76" s="17"/>
      <c r="J76" s="82">
        <f t="shared" si="8"/>
        <v>0</v>
      </c>
      <c r="K76" s="37"/>
      <c r="L76" s="23"/>
      <c r="M76" s="77" t="str">
        <f t="shared" si="7"/>
        <v/>
      </c>
      <c r="N76" s="42"/>
    </row>
    <row r="77" spans="2:14" x14ac:dyDescent="0.2">
      <c r="B77" s="66"/>
      <c r="C77" s="17"/>
      <c r="D77" s="17"/>
      <c r="E77" s="67"/>
      <c r="F77" s="86">
        <f t="shared" si="6"/>
        <v>0</v>
      </c>
      <c r="G77" s="17"/>
      <c r="H77" s="17"/>
      <c r="I77" s="17"/>
      <c r="J77" s="82">
        <f t="shared" si="8"/>
        <v>0</v>
      </c>
      <c r="K77" s="37"/>
      <c r="L77" s="23"/>
      <c r="M77" s="77" t="str">
        <f t="shared" si="7"/>
        <v/>
      </c>
      <c r="N77" s="12"/>
    </row>
    <row r="78" spans="2:14" x14ac:dyDescent="0.2">
      <c r="B78" s="66"/>
      <c r="C78" s="17"/>
      <c r="D78" s="17"/>
      <c r="E78" s="67"/>
      <c r="F78" s="86">
        <f t="shared" si="6"/>
        <v>0</v>
      </c>
      <c r="G78" s="17"/>
      <c r="H78" s="17"/>
      <c r="I78" s="17"/>
      <c r="J78" s="82">
        <f t="shared" si="8"/>
        <v>0</v>
      </c>
      <c r="K78" s="37"/>
      <c r="L78" s="23"/>
      <c r="M78" s="77" t="str">
        <f t="shared" si="7"/>
        <v/>
      </c>
      <c r="N78" s="42"/>
    </row>
    <row r="79" spans="2:14" x14ac:dyDescent="0.2">
      <c r="B79" s="66"/>
      <c r="C79" s="17"/>
      <c r="D79" s="17"/>
      <c r="E79" s="67"/>
      <c r="F79" s="86">
        <f t="shared" si="6"/>
        <v>0</v>
      </c>
      <c r="G79" s="17"/>
      <c r="H79" s="17"/>
      <c r="I79" s="17"/>
      <c r="J79" s="82">
        <f t="shared" si="8"/>
        <v>0</v>
      </c>
      <c r="K79" s="37"/>
      <c r="L79" s="23"/>
      <c r="M79" s="77" t="str">
        <f t="shared" si="7"/>
        <v/>
      </c>
      <c r="N79" s="42"/>
    </row>
    <row r="80" spans="2:14" x14ac:dyDescent="0.2">
      <c r="B80" s="66"/>
      <c r="C80" s="17"/>
      <c r="D80" s="17"/>
      <c r="E80" s="67"/>
      <c r="F80" s="86">
        <f t="shared" si="6"/>
        <v>0</v>
      </c>
      <c r="G80" s="17"/>
      <c r="H80" s="17"/>
      <c r="I80" s="17"/>
      <c r="J80" s="82">
        <f t="shared" si="8"/>
        <v>0</v>
      </c>
      <c r="K80" s="37"/>
      <c r="L80" s="23"/>
      <c r="M80" s="77" t="str">
        <f t="shared" si="7"/>
        <v/>
      </c>
      <c r="N80" s="42"/>
    </row>
    <row r="81" spans="2:20" x14ac:dyDescent="0.2">
      <c r="B81" s="66"/>
      <c r="C81" s="17"/>
      <c r="D81" s="17"/>
      <c r="E81" s="67"/>
      <c r="F81" s="86">
        <f t="shared" si="6"/>
        <v>0</v>
      </c>
      <c r="G81" s="17"/>
      <c r="H81" s="17"/>
      <c r="I81" s="17"/>
      <c r="J81" s="82">
        <f t="shared" si="8"/>
        <v>0</v>
      </c>
      <c r="K81" s="37"/>
      <c r="L81" s="23"/>
      <c r="M81" s="77" t="str">
        <f t="shared" si="7"/>
        <v/>
      </c>
      <c r="N81" s="12"/>
    </row>
    <row r="82" spans="2:20" x14ac:dyDescent="0.2">
      <c r="B82" s="66"/>
      <c r="C82" s="17"/>
      <c r="D82" s="17"/>
      <c r="E82" s="67"/>
      <c r="F82" s="86">
        <f t="shared" si="6"/>
        <v>0</v>
      </c>
      <c r="G82" s="17"/>
      <c r="H82" s="17"/>
      <c r="I82" s="17"/>
      <c r="J82" s="82">
        <f t="shared" si="8"/>
        <v>0</v>
      </c>
      <c r="K82" s="37"/>
      <c r="L82" s="23"/>
      <c r="M82" s="77" t="str">
        <f t="shared" si="7"/>
        <v/>
      </c>
      <c r="N82" s="12"/>
    </row>
    <row r="83" spans="2:20" x14ac:dyDescent="0.2">
      <c r="B83" s="66"/>
      <c r="C83" s="17"/>
      <c r="D83" s="17"/>
      <c r="E83" s="67"/>
      <c r="F83" s="86">
        <f t="shared" si="6"/>
        <v>0</v>
      </c>
      <c r="G83" s="17"/>
      <c r="H83" s="17"/>
      <c r="I83" s="17"/>
      <c r="J83" s="82">
        <f t="shared" si="8"/>
        <v>0</v>
      </c>
      <c r="K83" s="37"/>
      <c r="L83" s="23"/>
      <c r="M83" s="77" t="str">
        <f t="shared" si="7"/>
        <v/>
      </c>
      <c r="N83" s="12"/>
    </row>
    <row r="84" spans="2:20" x14ac:dyDescent="0.2">
      <c r="B84" s="66"/>
      <c r="C84" s="17"/>
      <c r="D84" s="17"/>
      <c r="E84" s="67"/>
      <c r="F84" s="86">
        <f t="shared" si="6"/>
        <v>0</v>
      </c>
      <c r="G84" s="17"/>
      <c r="H84" s="17"/>
      <c r="I84" s="17"/>
      <c r="J84" s="82">
        <f t="shared" si="8"/>
        <v>0</v>
      </c>
      <c r="K84" s="37"/>
      <c r="L84" s="23"/>
      <c r="M84" s="77" t="str">
        <f t="shared" si="7"/>
        <v/>
      </c>
      <c r="N84" s="42"/>
    </row>
    <row r="85" spans="2:20" x14ac:dyDescent="0.2">
      <c r="B85" s="66"/>
      <c r="C85" s="17"/>
      <c r="D85" s="17"/>
      <c r="E85" s="67"/>
      <c r="F85" s="86">
        <f t="shared" si="6"/>
        <v>0</v>
      </c>
      <c r="G85" s="17"/>
      <c r="H85" s="17"/>
      <c r="I85" s="17"/>
      <c r="J85" s="82">
        <f t="shared" si="8"/>
        <v>0</v>
      </c>
      <c r="K85" s="37"/>
      <c r="L85" s="23"/>
      <c r="M85" s="77" t="str">
        <f t="shared" si="7"/>
        <v/>
      </c>
      <c r="N85" s="42"/>
    </row>
    <row r="86" spans="2:20" x14ac:dyDescent="0.2">
      <c r="B86" s="66"/>
      <c r="C86" s="17"/>
      <c r="D86" s="17"/>
      <c r="E86" s="67"/>
      <c r="F86" s="86">
        <f t="shared" si="6"/>
        <v>0</v>
      </c>
      <c r="G86" s="17"/>
      <c r="H86" s="17"/>
      <c r="I86" s="17"/>
      <c r="J86" s="82">
        <f t="shared" si="8"/>
        <v>0</v>
      </c>
      <c r="K86" s="37"/>
      <c r="L86" s="23"/>
      <c r="M86" s="77" t="str">
        <f t="shared" si="7"/>
        <v/>
      </c>
      <c r="N86" s="12"/>
    </row>
    <row r="87" spans="2:20" x14ac:dyDescent="0.2">
      <c r="B87" s="66"/>
      <c r="C87" s="17"/>
      <c r="D87" s="17"/>
      <c r="E87" s="67"/>
      <c r="F87" s="86">
        <f t="shared" si="6"/>
        <v>0</v>
      </c>
      <c r="G87" s="17"/>
      <c r="H87" s="17"/>
      <c r="I87" s="17"/>
      <c r="J87" s="82">
        <f t="shared" si="8"/>
        <v>0</v>
      </c>
      <c r="K87" s="37"/>
      <c r="L87" s="23"/>
      <c r="M87" s="77" t="str">
        <f t="shared" si="7"/>
        <v/>
      </c>
      <c r="N87" s="42"/>
    </row>
    <row r="88" spans="2:20" x14ac:dyDescent="0.2">
      <c r="B88" s="66"/>
      <c r="C88" s="17"/>
      <c r="D88" s="17"/>
      <c r="E88" s="67"/>
      <c r="F88" s="86">
        <f t="shared" si="6"/>
        <v>0</v>
      </c>
      <c r="G88" s="17"/>
      <c r="H88" s="17"/>
      <c r="I88" s="17"/>
      <c r="J88" s="82">
        <f t="shared" si="8"/>
        <v>0</v>
      </c>
      <c r="K88" s="37"/>
      <c r="L88" s="23"/>
      <c r="M88" s="77" t="str">
        <f t="shared" si="7"/>
        <v/>
      </c>
      <c r="N88" s="12"/>
    </row>
    <row r="89" spans="2:20" x14ac:dyDescent="0.2">
      <c r="B89" s="66"/>
      <c r="C89" s="17"/>
      <c r="D89" s="17"/>
      <c r="E89" s="67"/>
      <c r="F89" s="86">
        <f t="shared" si="6"/>
        <v>0</v>
      </c>
      <c r="G89" s="17"/>
      <c r="H89" s="17"/>
      <c r="I89" s="17"/>
      <c r="J89" s="82">
        <f t="shared" si="8"/>
        <v>0</v>
      </c>
      <c r="K89" s="37"/>
      <c r="L89" s="23"/>
      <c r="M89" s="77" t="str">
        <f t="shared" si="7"/>
        <v/>
      </c>
      <c r="N89" s="12"/>
    </row>
    <row r="90" spans="2:20" x14ac:dyDescent="0.2">
      <c r="B90" s="66"/>
      <c r="C90" s="17"/>
      <c r="D90" s="17"/>
      <c r="E90" s="67"/>
      <c r="F90" s="86">
        <f t="shared" si="6"/>
        <v>0</v>
      </c>
      <c r="G90" s="17"/>
      <c r="H90" s="17"/>
      <c r="I90" s="17"/>
      <c r="J90" s="82">
        <f t="shared" si="8"/>
        <v>0</v>
      </c>
      <c r="K90" s="37"/>
      <c r="L90" s="23"/>
      <c r="M90" s="77" t="str">
        <f t="shared" si="7"/>
        <v/>
      </c>
      <c r="N90" s="12"/>
    </row>
    <row r="91" spans="2:20" x14ac:dyDescent="0.2">
      <c r="B91" s="66"/>
      <c r="C91" s="17"/>
      <c r="D91" s="17"/>
      <c r="E91" s="67"/>
      <c r="F91" s="86">
        <f t="shared" si="6"/>
        <v>0</v>
      </c>
      <c r="G91" s="17"/>
      <c r="H91" s="17"/>
      <c r="I91" s="17"/>
      <c r="J91" s="82">
        <f t="shared" si="8"/>
        <v>0</v>
      </c>
      <c r="K91" s="37"/>
      <c r="L91" s="23"/>
      <c r="M91" s="77" t="str">
        <f t="shared" si="7"/>
        <v/>
      </c>
      <c r="N91" s="42"/>
    </row>
    <row r="92" spans="2:20" x14ac:dyDescent="0.2">
      <c r="B92" s="66"/>
      <c r="C92" s="17"/>
      <c r="D92" s="17"/>
      <c r="E92" s="67"/>
      <c r="F92" s="86">
        <f t="shared" si="6"/>
        <v>0</v>
      </c>
      <c r="G92" s="17"/>
      <c r="H92" s="17"/>
      <c r="I92" s="17"/>
      <c r="J92" s="82">
        <f t="shared" si="8"/>
        <v>0</v>
      </c>
      <c r="K92" s="37"/>
      <c r="L92" s="23"/>
      <c r="M92" s="77" t="str">
        <f t="shared" si="7"/>
        <v/>
      </c>
      <c r="N92" s="12"/>
    </row>
    <row r="93" spans="2:20" x14ac:dyDescent="0.2">
      <c r="B93" s="66"/>
      <c r="C93" s="17"/>
      <c r="D93" s="17"/>
      <c r="E93" s="67"/>
      <c r="F93" s="86">
        <f t="shared" si="6"/>
        <v>0</v>
      </c>
      <c r="G93" s="17"/>
      <c r="H93" s="17"/>
      <c r="I93" s="17"/>
      <c r="J93" s="82">
        <f t="shared" si="8"/>
        <v>0</v>
      </c>
      <c r="K93" s="37"/>
      <c r="L93" s="23"/>
      <c r="M93" s="77" t="str">
        <f t="shared" si="7"/>
        <v/>
      </c>
      <c r="N93" s="12"/>
    </row>
    <row r="94" spans="2:20" x14ac:dyDescent="0.2">
      <c r="B94" s="66"/>
      <c r="C94" s="17"/>
      <c r="D94" s="17"/>
      <c r="E94" s="67"/>
      <c r="F94" s="86">
        <f t="shared" si="6"/>
        <v>0</v>
      </c>
      <c r="G94" s="17"/>
      <c r="H94" s="17"/>
      <c r="I94" s="17"/>
      <c r="J94" s="82">
        <f t="shared" si="8"/>
        <v>0</v>
      </c>
      <c r="K94" s="37"/>
      <c r="L94" s="23"/>
      <c r="M94" s="77" t="str">
        <f t="shared" si="7"/>
        <v/>
      </c>
      <c r="N94" s="12"/>
    </row>
    <row r="95" spans="2:20" x14ac:dyDescent="0.2">
      <c r="B95" s="70"/>
      <c r="C95" s="18"/>
      <c r="D95" s="18"/>
      <c r="E95" s="71"/>
      <c r="F95" s="87">
        <f t="shared" si="6"/>
        <v>0</v>
      </c>
      <c r="G95" s="18"/>
      <c r="H95" s="17"/>
      <c r="I95" s="18"/>
      <c r="J95" s="83">
        <f t="shared" si="8"/>
        <v>0</v>
      </c>
      <c r="K95" s="38"/>
      <c r="L95" s="18"/>
      <c r="M95" s="78" t="str">
        <f t="shared" si="7"/>
        <v/>
      </c>
      <c r="N95" s="1"/>
    </row>
    <row r="96" spans="2:20" x14ac:dyDescent="0.2">
      <c r="B96" s="70"/>
      <c r="C96" s="18"/>
      <c r="D96" s="18"/>
      <c r="E96" s="71"/>
      <c r="F96" s="87">
        <f t="shared" si="6"/>
        <v>0</v>
      </c>
      <c r="G96" s="18"/>
      <c r="H96" s="17"/>
      <c r="I96" s="18"/>
      <c r="J96" s="83">
        <f t="shared" si="8"/>
        <v>0</v>
      </c>
      <c r="K96" s="38"/>
      <c r="L96" s="18"/>
      <c r="M96" s="78" t="str">
        <f t="shared" si="7"/>
        <v/>
      </c>
      <c r="N96" s="1"/>
      <c r="T96" s="19"/>
    </row>
    <row r="97" spans="2:20" x14ac:dyDescent="0.2">
      <c r="B97" s="70"/>
      <c r="C97" s="18"/>
      <c r="D97" s="18"/>
      <c r="E97" s="71"/>
      <c r="F97" s="87">
        <f t="shared" si="6"/>
        <v>0</v>
      </c>
      <c r="G97" s="18"/>
      <c r="H97" s="17"/>
      <c r="I97" s="18"/>
      <c r="J97" s="83">
        <f t="shared" si="8"/>
        <v>0</v>
      </c>
      <c r="K97" s="38"/>
      <c r="L97" s="18"/>
      <c r="M97" s="78" t="str">
        <f t="shared" si="7"/>
        <v/>
      </c>
      <c r="N97" s="1"/>
      <c r="R97" s="20"/>
      <c r="S97" s="20"/>
      <c r="T97" s="19"/>
    </row>
    <row r="98" spans="2:20" x14ac:dyDescent="0.2">
      <c r="B98" s="70"/>
      <c r="C98" s="18"/>
      <c r="D98" s="18"/>
      <c r="E98" s="71"/>
      <c r="F98" s="87">
        <f t="shared" si="6"/>
        <v>0</v>
      </c>
      <c r="G98" s="18"/>
      <c r="H98" s="17"/>
      <c r="I98" s="18"/>
      <c r="J98" s="83">
        <f t="shared" si="8"/>
        <v>0</v>
      </c>
      <c r="K98" s="38"/>
      <c r="L98" s="18"/>
      <c r="M98" s="78" t="str">
        <f t="shared" si="7"/>
        <v/>
      </c>
      <c r="N98" s="1"/>
      <c r="R98" s="20"/>
      <c r="S98" s="20"/>
      <c r="T98" s="19"/>
    </row>
    <row r="99" spans="2:20" x14ac:dyDescent="0.2">
      <c r="B99" s="70"/>
      <c r="C99" s="18"/>
      <c r="D99" s="18"/>
      <c r="E99" s="71"/>
      <c r="F99" s="87">
        <f t="shared" si="6"/>
        <v>0</v>
      </c>
      <c r="G99" s="18"/>
      <c r="H99" s="17"/>
      <c r="I99" s="18"/>
      <c r="J99" s="83">
        <f t="shared" si="8"/>
        <v>0</v>
      </c>
      <c r="K99" s="38"/>
      <c r="L99" s="18"/>
      <c r="M99" s="78" t="str">
        <f t="shared" si="7"/>
        <v/>
      </c>
      <c r="N99" s="1"/>
      <c r="R99" s="20"/>
      <c r="S99" s="20"/>
      <c r="T99" s="19"/>
    </row>
    <row r="100" spans="2:20" x14ac:dyDescent="0.2">
      <c r="B100" s="70"/>
      <c r="C100" s="18"/>
      <c r="D100" s="18"/>
      <c r="E100" s="71"/>
      <c r="F100" s="87">
        <f t="shared" si="6"/>
        <v>0</v>
      </c>
      <c r="G100" s="18"/>
      <c r="H100" s="17"/>
      <c r="I100" s="18"/>
      <c r="J100" s="83">
        <f t="shared" si="8"/>
        <v>0</v>
      </c>
      <c r="K100" s="38"/>
      <c r="L100" s="18"/>
      <c r="M100" s="78" t="str">
        <f t="shared" si="7"/>
        <v/>
      </c>
      <c r="N100" s="1"/>
      <c r="R100" s="20"/>
      <c r="S100" s="20"/>
      <c r="T100" s="19"/>
    </row>
    <row r="101" spans="2:20" x14ac:dyDescent="0.2">
      <c r="B101" s="70"/>
      <c r="C101" s="18"/>
      <c r="D101" s="18"/>
      <c r="E101" s="71"/>
      <c r="F101" s="87">
        <f t="shared" si="6"/>
        <v>0</v>
      </c>
      <c r="G101" s="18"/>
      <c r="H101" s="17"/>
      <c r="I101" s="18"/>
      <c r="J101" s="83">
        <f t="shared" si="8"/>
        <v>0</v>
      </c>
      <c r="K101" s="38"/>
      <c r="L101" s="18"/>
      <c r="M101" s="78" t="str">
        <f t="shared" si="7"/>
        <v/>
      </c>
      <c r="N101" s="1"/>
      <c r="T101" s="19"/>
    </row>
    <row r="102" spans="2:20" x14ac:dyDescent="0.2">
      <c r="B102" s="70"/>
      <c r="C102" s="18"/>
      <c r="D102" s="18"/>
      <c r="E102" s="71"/>
      <c r="F102" s="87">
        <f t="shared" ref="F102:F133" si="9">I102*E102</f>
        <v>0</v>
      </c>
      <c r="G102" s="18"/>
      <c r="H102" s="17"/>
      <c r="I102" s="18"/>
      <c r="J102" s="83">
        <f t="shared" si="8"/>
        <v>0</v>
      </c>
      <c r="K102" s="38"/>
      <c r="L102" s="18"/>
      <c r="M102" s="78" t="str">
        <f t="shared" ref="M102:M133" si="10">IF(I102&gt;0,(L102+(J102+K102)/24),"")</f>
        <v/>
      </c>
      <c r="N102" s="1"/>
      <c r="T102" s="19"/>
    </row>
    <row r="103" spans="2:20" x14ac:dyDescent="0.2">
      <c r="B103" s="70"/>
      <c r="C103" s="18"/>
      <c r="D103" s="18"/>
      <c r="E103" s="71"/>
      <c r="F103" s="87">
        <f t="shared" si="9"/>
        <v>0</v>
      </c>
      <c r="G103" s="18"/>
      <c r="H103" s="17"/>
      <c r="I103" s="18"/>
      <c r="J103" s="83">
        <f t="shared" si="8"/>
        <v>0</v>
      </c>
      <c r="K103" s="38"/>
      <c r="L103" s="18"/>
      <c r="M103" s="78" t="str">
        <f t="shared" si="10"/>
        <v/>
      </c>
      <c r="N103" s="1"/>
    </row>
    <row r="104" spans="2:20" x14ac:dyDescent="0.2">
      <c r="B104" s="70"/>
      <c r="C104" s="18"/>
      <c r="D104" s="18"/>
      <c r="E104" s="71"/>
      <c r="F104" s="87">
        <f t="shared" si="9"/>
        <v>0</v>
      </c>
      <c r="G104" s="18"/>
      <c r="H104" s="17"/>
      <c r="I104" s="18"/>
      <c r="J104" s="83">
        <f t="shared" si="8"/>
        <v>0</v>
      </c>
      <c r="K104" s="38"/>
      <c r="L104" s="18"/>
      <c r="M104" s="78" t="str">
        <f t="shared" si="10"/>
        <v/>
      </c>
      <c r="N104" s="1"/>
    </row>
    <row r="105" spans="2:20" x14ac:dyDescent="0.2">
      <c r="B105" s="70"/>
      <c r="C105" s="18"/>
      <c r="D105" s="18"/>
      <c r="E105" s="71"/>
      <c r="F105" s="87">
        <f t="shared" si="9"/>
        <v>0</v>
      </c>
      <c r="G105" s="18"/>
      <c r="H105" s="17"/>
      <c r="I105" s="18"/>
      <c r="J105" s="83">
        <f t="shared" si="8"/>
        <v>0</v>
      </c>
      <c r="K105" s="38"/>
      <c r="L105" s="18"/>
      <c r="M105" s="78" t="str">
        <f t="shared" si="10"/>
        <v/>
      </c>
      <c r="N105" s="1"/>
    </row>
    <row r="106" spans="2:20" x14ac:dyDescent="0.2">
      <c r="B106" s="70"/>
      <c r="C106" s="18"/>
      <c r="D106" s="18"/>
      <c r="E106" s="71"/>
      <c r="F106" s="87">
        <f t="shared" si="9"/>
        <v>0</v>
      </c>
      <c r="G106" s="18"/>
      <c r="H106" s="17"/>
      <c r="I106" s="18"/>
      <c r="J106" s="83">
        <f t="shared" si="8"/>
        <v>0</v>
      </c>
      <c r="K106" s="38"/>
      <c r="L106" s="18"/>
      <c r="M106" s="78" t="str">
        <f t="shared" si="10"/>
        <v/>
      </c>
      <c r="N106" s="1"/>
    </row>
    <row r="107" spans="2:20" x14ac:dyDescent="0.2">
      <c r="B107" s="70"/>
      <c r="C107" s="18"/>
      <c r="D107" s="18"/>
      <c r="E107" s="71"/>
      <c r="F107" s="87">
        <f t="shared" si="9"/>
        <v>0</v>
      </c>
      <c r="G107" s="18"/>
      <c r="H107" s="17"/>
      <c r="I107" s="18"/>
      <c r="J107" s="83">
        <f t="shared" si="8"/>
        <v>0</v>
      </c>
      <c r="K107" s="38"/>
      <c r="L107" s="18"/>
      <c r="M107" s="78" t="str">
        <f t="shared" si="10"/>
        <v/>
      </c>
      <c r="N107" s="1"/>
    </row>
    <row r="108" spans="2:20" x14ac:dyDescent="0.2">
      <c r="B108" s="70"/>
      <c r="C108" s="18"/>
      <c r="D108" s="18"/>
      <c r="E108" s="71"/>
      <c r="F108" s="87">
        <f t="shared" si="9"/>
        <v>0</v>
      </c>
      <c r="G108" s="18"/>
      <c r="H108" s="17"/>
      <c r="I108" s="18"/>
      <c r="J108" s="83">
        <f t="shared" si="8"/>
        <v>0</v>
      </c>
      <c r="K108" s="38"/>
      <c r="L108" s="18"/>
      <c r="M108" s="78" t="str">
        <f t="shared" si="10"/>
        <v/>
      </c>
      <c r="N108" s="1"/>
    </row>
    <row r="109" spans="2:20" x14ac:dyDescent="0.2">
      <c r="B109" s="70"/>
      <c r="C109" s="18"/>
      <c r="D109" s="18"/>
      <c r="E109" s="71"/>
      <c r="F109" s="87">
        <f t="shared" si="9"/>
        <v>0</v>
      </c>
      <c r="G109" s="18"/>
      <c r="H109" s="17"/>
      <c r="I109" s="18"/>
      <c r="J109" s="83">
        <f t="shared" si="8"/>
        <v>0</v>
      </c>
      <c r="K109" s="38"/>
      <c r="L109" s="18"/>
      <c r="M109" s="78" t="str">
        <f t="shared" si="10"/>
        <v/>
      </c>
      <c r="N109" s="1"/>
    </row>
    <row r="110" spans="2:20" x14ac:dyDescent="0.2">
      <c r="B110" s="70"/>
      <c r="C110" s="18"/>
      <c r="D110" s="18"/>
      <c r="E110" s="71"/>
      <c r="F110" s="87">
        <f t="shared" si="9"/>
        <v>0</v>
      </c>
      <c r="G110" s="18"/>
      <c r="H110" s="17"/>
      <c r="I110" s="18"/>
      <c r="J110" s="83">
        <f t="shared" si="8"/>
        <v>0</v>
      </c>
      <c r="K110" s="38"/>
      <c r="L110" s="18"/>
      <c r="M110" s="78" t="str">
        <f t="shared" si="10"/>
        <v/>
      </c>
      <c r="N110" s="1"/>
    </row>
    <row r="111" spans="2:20" x14ac:dyDescent="0.2">
      <c r="B111" s="70"/>
      <c r="C111" s="18"/>
      <c r="D111" s="18"/>
      <c r="E111" s="71"/>
      <c r="F111" s="87">
        <f t="shared" si="9"/>
        <v>0</v>
      </c>
      <c r="G111" s="18"/>
      <c r="H111" s="17"/>
      <c r="I111" s="18"/>
      <c r="J111" s="83">
        <f t="shared" si="8"/>
        <v>0</v>
      </c>
      <c r="K111" s="38"/>
      <c r="L111" s="18"/>
      <c r="M111" s="78" t="str">
        <f t="shared" si="10"/>
        <v/>
      </c>
      <c r="N111" s="1"/>
    </row>
    <row r="112" spans="2:20" x14ac:dyDescent="0.2">
      <c r="B112" s="70"/>
      <c r="C112" s="18"/>
      <c r="D112" s="18"/>
      <c r="E112" s="71"/>
      <c r="F112" s="87">
        <f t="shared" si="9"/>
        <v>0</v>
      </c>
      <c r="G112" s="18"/>
      <c r="H112" s="17"/>
      <c r="I112" s="18"/>
      <c r="J112" s="83">
        <f t="shared" si="8"/>
        <v>0</v>
      </c>
      <c r="K112" s="38"/>
      <c r="L112" s="18"/>
      <c r="M112" s="78" t="str">
        <f t="shared" si="10"/>
        <v/>
      </c>
      <c r="N112" s="1"/>
    </row>
    <row r="113" spans="2:13" s="1" customFormat="1" x14ac:dyDescent="0.2">
      <c r="B113" s="70"/>
      <c r="C113" s="18"/>
      <c r="D113" s="18"/>
      <c r="E113" s="71"/>
      <c r="F113" s="87">
        <f t="shared" si="9"/>
        <v>0</v>
      </c>
      <c r="G113" s="18"/>
      <c r="H113" s="17"/>
      <c r="I113" s="18"/>
      <c r="J113" s="83">
        <f t="shared" si="8"/>
        <v>0</v>
      </c>
      <c r="K113" s="38"/>
      <c r="L113" s="18"/>
      <c r="M113" s="78" t="str">
        <f t="shared" si="10"/>
        <v/>
      </c>
    </row>
    <row r="114" spans="2:13" s="1" customFormat="1" x14ac:dyDescent="0.2">
      <c r="B114" s="70"/>
      <c r="C114" s="18"/>
      <c r="D114" s="18"/>
      <c r="E114" s="71"/>
      <c r="F114" s="87">
        <f t="shared" si="9"/>
        <v>0</v>
      </c>
      <c r="G114" s="18"/>
      <c r="H114" s="17"/>
      <c r="I114" s="18"/>
      <c r="J114" s="83">
        <f t="shared" si="8"/>
        <v>0</v>
      </c>
      <c r="K114" s="38"/>
      <c r="L114" s="18"/>
      <c r="M114" s="78" t="str">
        <f t="shared" si="10"/>
        <v/>
      </c>
    </row>
    <row r="115" spans="2:13" s="1" customFormat="1" x14ac:dyDescent="0.2">
      <c r="B115" s="70"/>
      <c r="C115" s="18"/>
      <c r="D115" s="18"/>
      <c r="E115" s="71"/>
      <c r="F115" s="87">
        <f t="shared" si="9"/>
        <v>0</v>
      </c>
      <c r="G115" s="18"/>
      <c r="H115" s="17"/>
      <c r="I115" s="18"/>
      <c r="J115" s="83">
        <f t="shared" si="8"/>
        <v>0</v>
      </c>
      <c r="K115" s="38"/>
      <c r="L115" s="18"/>
      <c r="M115" s="78" t="str">
        <f t="shared" si="10"/>
        <v/>
      </c>
    </row>
    <row r="116" spans="2:13" s="1" customFormat="1" x14ac:dyDescent="0.2">
      <c r="B116" s="70"/>
      <c r="C116" s="18"/>
      <c r="D116" s="18"/>
      <c r="E116" s="71"/>
      <c r="F116" s="87">
        <f t="shared" si="9"/>
        <v>0</v>
      </c>
      <c r="G116" s="18"/>
      <c r="H116" s="17"/>
      <c r="I116" s="18"/>
      <c r="J116" s="83">
        <f t="shared" si="8"/>
        <v>0</v>
      </c>
      <c r="K116" s="38"/>
      <c r="L116" s="18"/>
      <c r="M116" s="78" t="str">
        <f t="shared" si="10"/>
        <v/>
      </c>
    </row>
    <row r="117" spans="2:13" s="1" customFormat="1" x14ac:dyDescent="0.2">
      <c r="B117" s="70"/>
      <c r="C117" s="18"/>
      <c r="D117" s="18"/>
      <c r="E117" s="71"/>
      <c r="F117" s="87">
        <f t="shared" si="9"/>
        <v>0</v>
      </c>
      <c r="G117" s="18"/>
      <c r="H117" s="17"/>
      <c r="I117" s="18"/>
      <c r="J117" s="83">
        <f t="shared" si="8"/>
        <v>0</v>
      </c>
      <c r="K117" s="38"/>
      <c r="L117" s="18"/>
      <c r="M117" s="78" t="str">
        <f t="shared" si="10"/>
        <v/>
      </c>
    </row>
    <row r="118" spans="2:13" s="1" customFormat="1" x14ac:dyDescent="0.2">
      <c r="B118" s="70"/>
      <c r="C118" s="18"/>
      <c r="D118" s="18"/>
      <c r="E118" s="71"/>
      <c r="F118" s="87">
        <f t="shared" si="9"/>
        <v>0</v>
      </c>
      <c r="G118" s="18"/>
      <c r="H118" s="17"/>
      <c r="I118" s="18"/>
      <c r="J118" s="83">
        <f t="shared" si="8"/>
        <v>0</v>
      </c>
      <c r="K118" s="38"/>
      <c r="L118" s="18"/>
      <c r="M118" s="78" t="str">
        <f t="shared" si="10"/>
        <v/>
      </c>
    </row>
    <row r="119" spans="2:13" s="1" customFormat="1" x14ac:dyDescent="0.2">
      <c r="B119" s="70"/>
      <c r="C119" s="18"/>
      <c r="D119" s="18"/>
      <c r="E119" s="71"/>
      <c r="F119" s="87">
        <f t="shared" si="9"/>
        <v>0</v>
      </c>
      <c r="G119" s="18"/>
      <c r="H119" s="17"/>
      <c r="I119" s="18"/>
      <c r="J119" s="83">
        <f t="shared" si="8"/>
        <v>0</v>
      </c>
      <c r="K119" s="38"/>
      <c r="L119" s="18"/>
      <c r="M119" s="78" t="str">
        <f t="shared" si="10"/>
        <v/>
      </c>
    </row>
    <row r="120" spans="2:13" s="1" customFormat="1" x14ac:dyDescent="0.2">
      <c r="B120" s="70"/>
      <c r="C120" s="18"/>
      <c r="D120" s="18"/>
      <c r="E120" s="71"/>
      <c r="F120" s="87">
        <f t="shared" si="9"/>
        <v>0</v>
      </c>
      <c r="G120" s="18"/>
      <c r="H120" s="17"/>
      <c r="I120" s="18"/>
      <c r="J120" s="83">
        <f t="shared" si="8"/>
        <v>0</v>
      </c>
      <c r="K120" s="38"/>
      <c r="L120" s="18"/>
      <c r="M120" s="78" t="str">
        <f t="shared" si="10"/>
        <v/>
      </c>
    </row>
    <row r="121" spans="2:13" s="1" customFormat="1" x14ac:dyDescent="0.2">
      <c r="B121" s="70"/>
      <c r="C121" s="18"/>
      <c r="D121" s="18"/>
      <c r="E121" s="71"/>
      <c r="F121" s="87">
        <f t="shared" si="9"/>
        <v>0</v>
      </c>
      <c r="G121" s="18"/>
      <c r="H121" s="17"/>
      <c r="I121" s="18"/>
      <c r="J121" s="83">
        <f t="shared" si="8"/>
        <v>0</v>
      </c>
      <c r="K121" s="38"/>
      <c r="L121" s="18"/>
      <c r="M121" s="78" t="str">
        <f t="shared" si="10"/>
        <v/>
      </c>
    </row>
    <row r="122" spans="2:13" s="1" customFormat="1" x14ac:dyDescent="0.2">
      <c r="B122" s="72"/>
      <c r="C122" s="21"/>
      <c r="D122" s="21"/>
      <c r="E122" s="73"/>
      <c r="F122" s="88">
        <f t="shared" si="9"/>
        <v>0</v>
      </c>
      <c r="G122" s="21"/>
      <c r="H122" s="21"/>
      <c r="I122" s="21"/>
      <c r="J122" s="84">
        <f t="shared" si="8"/>
        <v>0</v>
      </c>
      <c r="K122" s="39"/>
      <c r="L122" s="21"/>
      <c r="M122" s="79" t="str">
        <f t="shared" si="10"/>
        <v/>
      </c>
    </row>
  </sheetData>
  <sheetProtection algorithmName="SHA-512" hashValue="O4xRWk+xMHIwAUiLnbkG7Fhut68fK03Mj2NMcjc6g3QNkRe6/PrDUhlPK22/PoQeNgHFBfiBmBIBiHWXjKOA5A==" saltValue="F/gSd8z86aT25FUIfs1lBA==" spinCount="100000" sheet="1" objects="1" scenarios="1" autoFilter="0"/>
  <autoFilter ref="B5:M122" xr:uid="{E7D6C7C6-6B30-824E-99FA-0F340FF75DDC}"/>
  <mergeCells count="5">
    <mergeCell ref="E2:G2"/>
    <mergeCell ref="E3:G3"/>
    <mergeCell ref="C2:D3"/>
    <mergeCell ref="K2:K3"/>
    <mergeCell ref="L1:M1"/>
  </mergeCells>
  <conditionalFormatting sqref="F6:F122">
    <cfRule type="dataBar" priority="3">
      <dataBar>
        <cfvo type="min"/>
        <cfvo type="max"/>
        <color rgb="FF638EC6"/>
      </dataBar>
      <extLst>
        <ext xmlns:x14="http://schemas.microsoft.com/office/spreadsheetml/2009/9/main" uri="{B025F937-C7B1-47D3-B67F-A62EFF666E3E}">
          <x14:id>{9E85396A-3F78-6644-A7B8-D06423E43278}</x14:id>
        </ext>
      </extLst>
    </cfRule>
  </conditionalFormatting>
  <conditionalFormatting sqref="I6:I122">
    <cfRule type="dataBar" priority="9">
      <dataBar>
        <cfvo type="min"/>
        <cfvo type="max"/>
        <color rgb="FF638EC6"/>
      </dataBar>
      <extLst>
        <ext xmlns:x14="http://schemas.microsoft.com/office/spreadsheetml/2009/9/main" uri="{B025F937-C7B1-47D3-B67F-A62EFF666E3E}">
          <x14:id>{2CD0EBB0-E6D9-EC4E-A9AF-00AA974DA424}</x14:id>
        </ext>
      </extLst>
    </cfRule>
  </conditionalFormatting>
  <conditionalFormatting sqref="J1:K2 J4:K1048576 J3">
    <cfRule type="cellIs" dxfId="6" priority="15" operator="equal">
      <formula>0</formula>
    </cfRule>
  </conditionalFormatting>
  <conditionalFormatting sqref="J2:K2 J3">
    <cfRule type="cellIs" dxfId="5" priority="7" operator="greaterThan">
      <formula>18</formula>
    </cfRule>
  </conditionalFormatting>
  <conditionalFormatting sqref="J11:K91">
    <cfRule type="dataBar" priority="10">
      <dataBar>
        <cfvo type="min"/>
        <cfvo type="max"/>
        <color rgb="FF63C384"/>
      </dataBar>
      <extLst>
        <ext xmlns:x14="http://schemas.microsoft.com/office/spreadsheetml/2009/9/main" uri="{B025F937-C7B1-47D3-B67F-A62EFF666E3E}">
          <x14:id>{83DE3265-6BDA-C444-B981-C2BDC449C597}</x14:id>
        </ext>
      </extLst>
    </cfRule>
  </conditionalFormatting>
  <conditionalFormatting sqref="L11:L122 L123:N123">
    <cfRule type="containsText" dxfId="4" priority="11" operator="containsText" text="&quot;&quot;">
      <formula>NOT(ISERROR(SEARCH("""""",L11)))</formula>
    </cfRule>
  </conditionalFormatting>
  <conditionalFormatting sqref="M5">
    <cfRule type="duplicateValues" dxfId="3" priority="8"/>
  </conditionalFormatting>
  <conditionalFormatting sqref="M123:N123 L1:L1048576">
    <cfRule type="duplicateValues" dxfId="2" priority="14"/>
  </conditionalFormatting>
  <conditionalFormatting sqref="M6:M122">
    <cfRule type="cellIs" dxfId="1" priority="2" operator="equal">
      <formula>$M$3</formula>
    </cfRule>
  </conditionalFormatting>
  <conditionalFormatting sqref="L6:L122">
    <cfRule type="cellIs" dxfId="0" priority="1" operator="equal">
      <formula>$M$2</formula>
    </cfRule>
  </conditionalFormatting>
  <pageMargins left="0.75" right="0.75" top="1" bottom="1" header="0.5" footer="0.5"/>
  <extLst>
    <ext xmlns:x14="http://schemas.microsoft.com/office/spreadsheetml/2009/9/main" uri="{78C0D931-6437-407d-A8EE-F0AAD7539E65}">
      <x14:conditionalFormattings>
        <x14:conditionalFormatting xmlns:xm="http://schemas.microsoft.com/office/excel/2006/main">
          <x14:cfRule type="dataBar" id="{9E85396A-3F78-6644-A7B8-D06423E43278}">
            <x14:dataBar minLength="0" maxLength="100" gradient="0">
              <x14:cfvo type="autoMin"/>
              <x14:cfvo type="autoMax"/>
              <x14:negativeFillColor rgb="FFFF0000"/>
              <x14:axisColor rgb="FF000000"/>
            </x14:dataBar>
          </x14:cfRule>
          <xm:sqref>F6:F122</xm:sqref>
        </x14:conditionalFormatting>
        <x14:conditionalFormatting xmlns:xm="http://schemas.microsoft.com/office/excel/2006/main">
          <x14:cfRule type="dataBar" id="{2CD0EBB0-E6D9-EC4E-A9AF-00AA974DA424}">
            <x14:dataBar minLength="0" maxLength="100" gradient="0">
              <x14:cfvo type="autoMin"/>
              <x14:cfvo type="autoMax"/>
              <x14:negativeFillColor rgb="FFFF0000"/>
              <x14:axisColor rgb="FF000000"/>
            </x14:dataBar>
          </x14:cfRule>
          <xm:sqref>I6:I122</xm:sqref>
        </x14:conditionalFormatting>
        <x14:conditionalFormatting xmlns:xm="http://schemas.microsoft.com/office/excel/2006/main">
          <x14:cfRule type="dataBar" id="{83DE3265-6BDA-C444-B981-C2BDC449C597}">
            <x14:dataBar minLength="0" maxLength="100" gradient="0">
              <x14:cfvo type="autoMin"/>
              <x14:cfvo type="autoMax"/>
              <x14:negativeFillColor rgb="FFFF0000"/>
              <x14:axisColor rgb="FF000000"/>
            </x14:dataBar>
          </x14:cfRule>
          <xm:sqref>J11:K91</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9D208-C4D9-BC4C-A4E0-455A2C14BC16}">
  <dimension ref="B1:H19"/>
  <sheetViews>
    <sheetView showGridLines="0" workbookViewId="0">
      <selection activeCell="D8" sqref="D8"/>
    </sheetView>
  </sheetViews>
  <sheetFormatPr baseColWidth="10" defaultRowHeight="16" x14ac:dyDescent="0.2"/>
  <cols>
    <col min="1" max="1" width="4" style="25" customWidth="1"/>
    <col min="2" max="2" width="57.6640625" style="24" customWidth="1"/>
    <col min="3" max="3" width="3.1640625" style="25" customWidth="1"/>
    <col min="4" max="4" width="127.1640625" style="25" customWidth="1"/>
    <col min="5" max="5" width="3.1640625" style="25" customWidth="1"/>
    <col min="6" max="16384" width="10.83203125" style="25"/>
  </cols>
  <sheetData>
    <row r="1" spans="2:8" ht="10" customHeight="1" x14ac:dyDescent="0.2"/>
    <row r="2" spans="2:8" ht="48" x14ac:dyDescent="0.55000000000000004">
      <c r="B2" s="26" t="s">
        <v>12</v>
      </c>
      <c r="D2" s="27" t="s">
        <v>13</v>
      </c>
      <c r="F2" s="50" t="s">
        <v>14</v>
      </c>
      <c r="G2" s="50"/>
      <c r="H2" s="50"/>
    </row>
    <row r="3" spans="2:8" ht="7" customHeight="1" x14ac:dyDescent="0.2"/>
    <row r="4" spans="2:8" ht="60" customHeight="1" x14ac:dyDescent="0.3">
      <c r="B4" s="51" t="s">
        <v>17</v>
      </c>
      <c r="D4" s="28" t="s">
        <v>18</v>
      </c>
      <c r="F4" s="54" t="s">
        <v>15</v>
      </c>
      <c r="G4" s="55"/>
      <c r="H4" s="56"/>
    </row>
    <row r="5" spans="2:8" ht="54" x14ac:dyDescent="0.3">
      <c r="B5" s="52"/>
      <c r="D5" s="29" t="s">
        <v>19</v>
      </c>
      <c r="F5" s="57"/>
      <c r="G5" s="58"/>
      <c r="H5" s="59"/>
    </row>
    <row r="6" spans="2:8" ht="81" x14ac:dyDescent="0.3">
      <c r="B6" s="52"/>
      <c r="D6" s="29" t="s">
        <v>20</v>
      </c>
      <c r="F6" s="57"/>
      <c r="G6" s="58"/>
      <c r="H6" s="59"/>
    </row>
    <row r="7" spans="2:8" ht="54" x14ac:dyDescent="0.2">
      <c r="B7" s="52"/>
      <c r="D7" s="30" t="s">
        <v>21</v>
      </c>
      <c r="F7" s="57"/>
      <c r="G7" s="58"/>
      <c r="H7" s="59"/>
    </row>
    <row r="8" spans="2:8" ht="81" x14ac:dyDescent="0.3">
      <c r="B8" s="52"/>
      <c r="D8" s="29" t="s">
        <v>26</v>
      </c>
      <c r="F8" s="57"/>
      <c r="G8" s="58"/>
      <c r="H8" s="59"/>
    </row>
    <row r="9" spans="2:8" ht="54" x14ac:dyDescent="0.3">
      <c r="B9" s="52"/>
      <c r="D9" s="29" t="s">
        <v>22</v>
      </c>
      <c r="F9" s="57"/>
      <c r="G9" s="58"/>
      <c r="H9" s="59"/>
    </row>
    <row r="10" spans="2:8" ht="54" x14ac:dyDescent="0.3">
      <c r="B10" s="52"/>
      <c r="D10" s="29" t="s">
        <v>23</v>
      </c>
      <c r="F10" s="60"/>
      <c r="G10" s="61"/>
      <c r="H10" s="62"/>
    </row>
    <row r="11" spans="2:8" ht="26" x14ac:dyDescent="0.3">
      <c r="B11" s="52"/>
      <c r="D11" s="29"/>
      <c r="F11" s="31"/>
      <c r="G11" s="31"/>
      <c r="H11" s="31"/>
    </row>
    <row r="12" spans="2:8" ht="26" x14ac:dyDescent="0.3">
      <c r="B12" s="52"/>
      <c r="D12" s="29"/>
      <c r="F12" s="31"/>
      <c r="G12" s="31"/>
      <c r="H12" s="31"/>
    </row>
    <row r="13" spans="2:8" ht="26" x14ac:dyDescent="0.3">
      <c r="B13" s="52"/>
      <c r="D13" s="29"/>
      <c r="F13" s="31"/>
      <c r="G13" s="31"/>
      <c r="H13" s="31"/>
    </row>
    <row r="14" spans="2:8" ht="26" x14ac:dyDescent="0.3">
      <c r="B14" s="52"/>
      <c r="D14" s="29"/>
      <c r="F14" s="31"/>
      <c r="G14" s="31"/>
      <c r="H14" s="31"/>
    </row>
    <row r="15" spans="2:8" ht="26" x14ac:dyDescent="0.2">
      <c r="B15" s="52"/>
      <c r="D15" s="32"/>
      <c r="F15" s="31"/>
      <c r="G15" s="31"/>
      <c r="H15" s="31"/>
    </row>
    <row r="16" spans="2:8" ht="26" x14ac:dyDescent="0.3">
      <c r="B16" s="52"/>
      <c r="D16" s="33"/>
    </row>
    <row r="17" spans="2:4" ht="54" x14ac:dyDescent="0.3">
      <c r="B17" s="53"/>
      <c r="D17" s="34" t="s">
        <v>16</v>
      </c>
    </row>
    <row r="18" spans="2:4" ht="26" x14ac:dyDescent="0.3">
      <c r="D18" s="35"/>
    </row>
    <row r="19" spans="2:4" ht="26" x14ac:dyDescent="0.3">
      <c r="D19" s="35"/>
    </row>
  </sheetData>
  <sheetProtection algorithmName="SHA-512" hashValue="H1CIQ9eodF27KlSLC2oehOPdwDCHToV0nWHKaXTdWHF0QeGDyLum3kwES+r5fiZPgiclNXh0JuBsgrBIoSoIsA==" saltValue="GSDW1lLGS84+qPL6wFNpmw==" spinCount="100000" sheet="1" objects="1" scenarios="1"/>
  <mergeCells count="3">
    <mergeCell ref="F2:H2"/>
    <mergeCell ref="B4:B17"/>
    <mergeCell ref="F4:H10"/>
  </mergeCells>
  <pageMargins left="0.7" right="0.7" top="0.75" bottom="0.75" header="0.3" footer="0.3"/>
  <pageSetup paperSize="9" orientation="portrait" horizontalDpi="0" verticalDpi="0"/>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SMT Schedule</vt:lpstr>
      <vt:lpstr>Instructions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Manay Purohit (Factory Operations/PSG/TVS-E)</dc:creator>
  <cp:lastModifiedBy>Amarpreet  Singh</cp:lastModifiedBy>
  <dcterms:created xsi:type="dcterms:W3CDTF">2025-07-21T09:59:00Z</dcterms:created>
  <dcterms:modified xsi:type="dcterms:W3CDTF">2026-03-05T06:18:05Z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E81CAE4B8D7549F98E48DA7BE9748A09_12</vt:lpwstr>
  </property>
  <property fmtid="{D5CDD505-2E9C-101B-9397-08002B2CF9AE}" pid="3" name="KSOProductBuildVer">
    <vt:lpwstr>1033-12.2.0.23196</vt:lpwstr>
  </property>
</Properties>
</file>